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 activeTab="7"/>
  </bookViews>
  <sheets>
    <sheet name="прил1" sheetId="10" r:id="rId1"/>
    <sheet name="прил2" sheetId="21" r:id="rId2"/>
    <sheet name="прил3" sheetId="24" r:id="rId3"/>
    <sheet name="прил4" sheetId="25" r:id="rId4"/>
    <sheet name="прил5" sheetId="26" r:id="rId5"/>
    <sheet name="прил6" sheetId="27" r:id="rId6"/>
    <sheet name="программа заимствований" sheetId="23" r:id="rId7"/>
    <sheet name="источники" sheetId="22" r:id="rId8"/>
  </sheets>
  <definedNames>
    <definedName name="_xlnm._FilterDatabase" localSheetId="2" hidden="1">прил3!$A$16:$AA$552</definedName>
    <definedName name="_xlnm._FilterDatabase" localSheetId="3" hidden="1">прил4!$A$16:$AA$552</definedName>
    <definedName name="_xlnm._FilterDatabase" localSheetId="4" hidden="1">прил5!$A$17:$AA$617</definedName>
    <definedName name="_xlnm.Print_Titles" localSheetId="0">прил1!$20:$20</definedName>
    <definedName name="_xlnm.Print_Titles" localSheetId="1">прил2!$17:$18</definedName>
    <definedName name="_xlnm.Print_Titles" localSheetId="2">прил3!$14:$16</definedName>
    <definedName name="_xlnm.Print_Titles" localSheetId="3">прил4!$14:$16</definedName>
    <definedName name="_xlnm.Print_Titles" localSheetId="4">прил5!$15:$17</definedName>
    <definedName name="_xlnm.Print_Titles" localSheetId="5">прил6!$17:$19</definedName>
    <definedName name="_xlnm.Print_Area" localSheetId="0">прил1!$A$1:$C$150</definedName>
    <definedName name="_xlnm.Print_Area" localSheetId="1">прил2!$A$1:$D$87</definedName>
  </definedNames>
  <calcPr calcId="124519"/>
</workbook>
</file>

<file path=xl/calcChain.xml><?xml version="1.0" encoding="utf-8"?>
<calcChain xmlns="http://schemas.openxmlformats.org/spreadsheetml/2006/main">
  <c r="C24" i="22"/>
  <c r="C31"/>
  <c r="D62" i="27"/>
  <c r="D59"/>
  <c r="D58"/>
  <c r="D44"/>
  <c r="D40"/>
  <c r="D39"/>
  <c r="D38"/>
  <c r="D28"/>
  <c r="D25"/>
  <c r="D24" s="1"/>
  <c r="D23"/>
  <c r="D22" s="1"/>
  <c r="D19" i="23"/>
  <c r="D69" i="27" l="1"/>
  <c r="E19" i="23"/>
  <c r="E18"/>
  <c r="D16"/>
  <c r="C16"/>
  <c r="B16"/>
  <c r="E16" l="1"/>
  <c r="C35" i="22" l="1"/>
  <c r="C34" s="1"/>
  <c r="C33" s="1"/>
  <c r="C32" s="1"/>
  <c r="C38"/>
  <c r="C37" s="1"/>
  <c r="C36" s="1"/>
  <c r="C30"/>
  <c r="C29" s="1"/>
  <c r="C28" s="1"/>
  <c r="C26"/>
  <c r="C25" s="1"/>
  <c r="C23"/>
  <c r="C20"/>
  <c r="C19" s="1"/>
  <c r="C22" l="1"/>
  <c r="C27"/>
  <c r="C18" l="1"/>
  <c r="C133" i="10"/>
  <c r="C132"/>
  <c r="C129"/>
  <c r="C108"/>
  <c r="C82"/>
  <c r="C55"/>
  <c r="C109" l="1"/>
  <c r="C104" l="1"/>
  <c r="C146" l="1"/>
  <c r="C135"/>
  <c r="C51"/>
  <c r="C31" l="1"/>
  <c r="C64" l="1"/>
  <c r="C30" l="1"/>
  <c r="C29"/>
  <c r="C28"/>
  <c r="C62"/>
  <c r="C61" s="1"/>
  <c r="C47"/>
  <c r="C39"/>
  <c r="C32"/>
  <c r="C23"/>
  <c r="C44"/>
  <c r="C36" l="1"/>
  <c r="C145"/>
  <c r="C140"/>
  <c r="C138"/>
  <c r="C131"/>
  <c r="C121"/>
  <c r="C107"/>
  <c r="C101" s="1"/>
  <c r="C98"/>
  <c r="C93"/>
  <c r="C72"/>
  <c r="C60"/>
  <c r="C58" s="1"/>
  <c r="C57" s="1"/>
  <c r="C56" s="1"/>
  <c r="C50"/>
  <c r="C48"/>
  <c r="C27"/>
  <c r="C22"/>
  <c r="C118" l="1"/>
  <c r="C46"/>
  <c r="C43" s="1"/>
  <c r="C134"/>
  <c r="C68"/>
  <c r="C21" l="1"/>
  <c r="C97"/>
  <c r="C96" s="1"/>
  <c r="C147" l="1"/>
</calcChain>
</file>

<file path=xl/sharedStrings.xml><?xml version="1.0" encoding="utf-8"?>
<sst xmlns="http://schemas.openxmlformats.org/spreadsheetml/2006/main" count="5607" uniqueCount="821">
  <si>
    <t>Начальник финансового управления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</si>
  <si>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</si>
  <si>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</si>
  <si>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</si>
  <si>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 платы за земельные участки,государственная собственность на которые не разграничена и которые расположеныв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</si>
  <si>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</si>
  <si>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</si>
  <si>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</si>
  <si>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</si>
  <si>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</si>
  <si>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1 17 01050 05 0000 180</t>
  </si>
  <si>
    <t>1 17 05050 05 0000 180</t>
  </si>
  <si>
    <t>2 02 01001 05 0000 151</t>
  </si>
  <si>
    <t>2 02 01003 05 0000 151</t>
  </si>
  <si>
    <t>2 02 02999 05 0000 151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</si>
  <si>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</si>
  <si>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2 02 03007 05 0000 151</t>
  </si>
  <si>
    <t>2 02 03024 05 0000 151</t>
  </si>
  <si>
    <t>2 02 03999 05 0000 151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</si>
  <si>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</si>
  <si>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</si>
  <si>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2 02 04025 05 0000 151</t>
  </si>
  <si>
    <t>Прочие межбюджетные трансферты, передаваемые бюджетам муниципальных районов</t>
  </si>
  <si>
    <t>2 02 04999 05 0000 151</t>
  </si>
  <si>
    <t>2 07 05020 05 0000 180</t>
  </si>
  <si>
    <t>Прочие безвозмездные поступления в бюджеты муниципальных районов</t>
  </si>
  <si>
    <t>2 07 05030 05 0000 180</t>
  </si>
  <si>
    <t>2 02 03022 05 0000 151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</si>
  <si>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</si>
  <si>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</si>
  <si>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1 14 02053 05 0000 410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</si>
  <si>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</si>
  <si>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</si>
  <si>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Прогнозируемые доходы бюджета Черемховского районного муниципального образования на 2016 год </t>
  </si>
  <si>
    <t>(тыс. рублей)</t>
  </si>
  <si>
    <t>Наименование</t>
  </si>
  <si>
    <t>Код бюджетной классификации Российской Федерации</t>
  </si>
  <si>
    <t xml:space="preserve">Прогноз на 2016 год 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</si>
  <si>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</si>
  <si>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</si>
  <si>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</si>
  <si>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</si>
  <si>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</si>
  <si>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</si>
  <si>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</t>
  </si>
  <si>
    <t>1 01 02020 01 0000 110</t>
  </si>
  <si>
    <t xml:space="preserve">Налог на доходы физических лиц с доходов,  полученных физическими лицами, не являющимися налоговыми резидентами </t>
  </si>
  <si>
    <t>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</si>
  <si>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</si>
  <si>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</si>
  <si>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</si>
  <si>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</si>
  <si>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зачисляемые в консолидированные бюджеты субъектов РФ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</si>
  <si>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</si>
  <si>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</si>
  <si>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</si>
  <si>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</si>
  <si>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</si>
  <si>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</si>
  <si>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1 03 02260 01 0000 110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</si>
  <si>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</si>
  <si>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</si>
  <si>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</si>
  <si>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</si>
  <si>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 xml:space="preserve">Единый сельскохозяйственный налог </t>
  </si>
  <si>
    <t>1 05 03000 01 0000 110</t>
  </si>
  <si>
    <t>Налог, взимаемый в связи с применением патентной системы налогообложения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</si>
  <si>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</si>
  <si>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</si>
  <si>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</si>
  <si>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</si>
  <si>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1 08 07084 01 1000 110</t>
  </si>
  <si>
    <t>ЗАДОЛЖЕННОСТЬ И ПЕРЕРАСЧЕТЫ ПО ОТМЕНЕННЫМ НАЛОГАМ, СБОРАМ И ИНЫМ ОБЯЗАТЕЛЬНЫМ ПЛАТЕЖАМ</t>
  </si>
  <si>
    <t>1 09 00000 00 0000 000</t>
  </si>
  <si>
    <t>1 09 04010 02 0000 110</t>
  </si>
  <si>
    <t>Налог на имущество предприятий</t>
  </si>
  <si>
    <t>Налог с продаж</t>
  </si>
  <si>
    <t>1 09 06010 02 0000 110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</si>
  <si>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</si>
  <si>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</si>
  <si>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</si>
  <si>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</si>
  <si>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</si>
  <si>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</si>
  <si>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</si>
  <si>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</si>
  <si>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Плата за выбросы загрязняющих веществ в атмосферный воздух стационарными объектами 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</si>
  <si>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</si>
  <si>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</si>
  <si>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</si>
  <si>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</si>
  <si>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</si>
  <si>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</si>
  <si>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</si>
  <si>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</si>
  <si>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</si>
  <si>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муниципальных районов</t>
  </si>
  <si>
    <t>113 01995 05 0000 130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</si>
  <si>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</si>
  <si>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ДОХОДЫ ОТ ПРОДАЖИ МАТЕРИАЛЬНЫХ И НЕМАТЕРИАЛЬНЫХ АКТИВОВ</t>
  </si>
  <si>
    <t>1 14 00000 00 0000 000</t>
  </si>
  <si>
    <t>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</si>
  <si>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</si>
  <si>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</si>
  <si>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</si>
  <si>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</si>
  <si>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</si>
  <si>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</si>
  <si>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</si>
  <si>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</si>
  <si>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</si>
  <si>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</si>
  <si>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</si>
  <si>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1 16 25000 01 0000 000</t>
  </si>
  <si>
    <t>Денежные взыскания (штрафы) за нарушение законодательства о недрах</t>
  </si>
  <si>
    <t>1 16 25010 01 6000 140</t>
  </si>
  <si>
    <t>Денежные взыскания (штрафы) за нарушение законодательства об охране и использовании животного мира</t>
  </si>
  <si>
    <t>1 16 25030 01 6000 140</t>
  </si>
  <si>
    <t>Денежные взыскания (штрафы) за нарушение законодательства в области охраны окружающей среды</t>
  </si>
  <si>
    <t>1 16 25050 01 6000 140</t>
  </si>
  <si>
    <t>Денежные взыскания (штрафы) за нарушение земельного законодательства</t>
  </si>
  <si>
    <t>1 16 25060 01 6000 140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</si>
  <si>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</si>
  <si>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</si>
  <si>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Денежные взыскания (штрафы) за правонарушения в области дорожного движения</t>
  </si>
  <si>
    <t>1 16 30000 01 0000 140</t>
  </si>
  <si>
    <t>Суммы по искам о возмещении вреда, причиненного окружающей среде</t>
  </si>
  <si>
    <t>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</si>
  <si>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</si>
  <si>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1 16 43000 01 0000 140</t>
  </si>
  <si>
    <t>1 16 900200 05 0000 140</t>
  </si>
  <si>
    <t>Прочие поступления от денежных взысканий (штрафов) и иных сумм в возмещение ущерба, зачисляемые в бюджеты муниципальных районов (081)</t>
  </si>
  <si>
    <t>Прочие поступления от денежных взысканий (штрафов) и иных сумм в возмещение ущерба, зачисляемые в бюджеты муниципальных районов(177)</t>
  </si>
  <si>
    <t>Прочие поступления от денежных взысканий (штрафов) и иных сумм в возмещение ущерба, зачисляемые в бюджеты муниципальных районов(188)</t>
  </si>
  <si>
    <t>Прочие поступления от денежных взысканий (штрафов) и иных сумм в возмещение ущерба, зачисляемые в бюджеты муниципальных районов(192)</t>
  </si>
  <si>
    <t>Прочие поступления от денежных взысканий (штрафов) и иных сумм в возмещение ущерба, зачисляемые в бюджеты муниципальных районов(809)</t>
  </si>
  <si>
    <t>Прочие поступления от денежных взысканий (штрафов) и иных сумм в возмещение ущерба, зачисляемые в бюджеты муниципальных районов(917)</t>
  </si>
  <si>
    <t>Прочие поступления от денежных взысканий (штрафов) и иных сумм в возмещение ущерба, зачисляемые в бюджеты муниципальных районов(815)</t>
  </si>
  <si>
    <t>ПРОЧИЕ НЕНАЛОГОВЫЕ ДОХОДЫ</t>
  </si>
  <si>
    <t>1 17 00000 00 0000 000</t>
  </si>
  <si>
    <t>Невыясненные поступления</t>
  </si>
  <si>
    <t>Прочие неналоговые доходы</t>
  </si>
  <si>
    <t>БЕЗВОЗМЕЗДНЫЕ ПОСТУПЛЕНИЯ</t>
  </si>
  <si>
    <t>2 00 00000 00 0000 000</t>
  </si>
  <si>
    <t>БЕЗВОЗМЕЗДНЫЕ ПОСТУПЛЕНИЯ ИЗ ДРУГИХ БЮДЖЕТОВ БЮДЖЕТНОЙ СИСТЕМЫ РФ</t>
  </si>
  <si>
    <t>2 02 00000 00 0000 151</t>
  </si>
  <si>
    <t>ДОТАЦИИ БЮДЖЕТАМ МУНИЦИПАЛЬНЫХ ОБРАЗОВАНИЙ</t>
  </si>
  <si>
    <t>2 02 01000 00 0000 151</t>
  </si>
  <si>
    <t xml:space="preserve">Дотации на выравнивание  бюджетной  обеспеченности муниципальных районов </t>
  </si>
  <si>
    <t>Дотации муниципальным районам на поддержку мер  по обеспечению сбалансированности  бюджетов</t>
  </si>
  <si>
    <t>СУБСИДИИ БЮДЖЕТАМ МУНИЦИПАЛЬНЫХ ОБРАЗОВАНИЙ</t>
  </si>
  <si>
    <t>2 02 02000 00 0000 151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</si>
  <si>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</si>
  <si>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</si>
  <si>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2 02 02051 05 0000 151</t>
  </si>
  <si>
    <t>Прочие субсидии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</si>
  <si>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</si>
  <si>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Долгосрочная целевая программа Иркутской области "100 модельных домов культуры Приангарью" на 2011-2014 годы</t>
  </si>
  <si>
    <t>Реализация мероприятий перечня проектов народных инициатив</t>
  </si>
  <si>
    <t>Долгосрочная целевая программа Иркутской области «Публичные центры правовой, деловой и социально-значимой информации центральных районных библиотек Иркутской области» (2013-2014 годы)</t>
  </si>
  <si>
    <t>Подпрограмма "Подготовка объектов коммунальной инфраструктуры Иркутской области к отопительному сезону в 2011-2013 годах"</t>
  </si>
  <si>
    <t xml:space="preserve">Долгосрочная целевая программа «Защита окружающией среды в Иркутской области на 2011-2015 годы" </t>
  </si>
  <si>
    <t>СУБВЕНЦИИ БЮДЖЕТАМ МУНИЦИПАЛЬНЫХ ОБРАЗОВАНИЙ</t>
  </si>
  <si>
    <t>2 02 03000 00 0000 151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</si>
  <si>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</si>
  <si>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переданных полномочий субъектов РФ</t>
  </si>
  <si>
    <t>осуществление областных государственных полномочий по хранению, комплектованию, 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</si>
  <si>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</si>
  <si>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</si>
  <si>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</si>
  <si>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</si>
  <si>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полномочий в сфере обращения с безнадзорными собаками и кошками 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</si>
  <si>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</si>
  <si>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</si>
  <si>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Прочие субвенции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</si>
  <si>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 организациях, обеспечение дополнительного  образоваания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</si>
  <si>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</si>
  <si>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МЕЖБЮДЖЕТНЫЕ ТРАНСФЕРТЫ</t>
  </si>
  <si>
    <t>2 02 04000 00 0000 151</t>
  </si>
  <si>
    <t>Межбюджетные трансферты, на комплектование книжных фондов библиотек муниципальных образований (областной бюджет)</t>
  </si>
  <si>
    <t>Межбюджетные трансферты, на комплектование книжных фондов библиотек муниципальных образований и государственных библиотек Москвы и Санкт-Петербурга (федеральный бюджет)</t>
  </si>
  <si>
    <t>ПРОЧИЕ МЕЖБЮДЖЕТНЫЕ ТРАНСФЕРТЫ</t>
  </si>
  <si>
    <t>2 02 04999 00 0000 151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</si>
  <si>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</si>
  <si>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</si>
  <si>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</si>
  <si>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</si>
  <si>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</si>
  <si>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</si>
  <si>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</si>
  <si>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</si>
  <si>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2 19 00000 00 0000 000</t>
  </si>
  <si>
    <t>Возврат остатков субсидий и субвенций из бюджетов муниципальных районов</t>
  </si>
  <si>
    <t>2 19 05000 05 0000 180</t>
  </si>
  <si>
    <t>ИТОГО ДОХОДОВ</t>
  </si>
  <si>
    <t>113 01995 00 0000 130</t>
  </si>
  <si>
    <t>113 01000 00 0000 130</t>
  </si>
  <si>
    <t xml:space="preserve">Доходы от оказания платных услуг (работ) 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</si>
  <si>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</si>
  <si>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1 11 03050 05 0000 120 </t>
  </si>
  <si>
    <t>1 11 03000 00 0000 000</t>
  </si>
  <si>
    <t xml:space="preserve">Проценты, полученные от предоставления бюджетных кредитов внутри страны </t>
  </si>
  <si>
    <t>1 09 07053 05 1000 110</t>
  </si>
  <si>
    <t>Прочие местные налоги и сборы, мобилизуемые на территориях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</si>
  <si>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</si>
  <si>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</si>
  <si>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</si>
  <si>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</si>
  <si>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</si>
  <si>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</si>
  <si>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</t>
  </si>
  <si>
    <t>1 05 04000 02 0000 110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</si>
  <si>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</si>
  <si>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федеральных целевых программ</t>
  </si>
  <si>
    <t>2 02 02077 05 0000 151</t>
  </si>
  <si>
    <t>Субсидии местным бюджетам на 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</si>
  <si>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Ю.Н. Гайдук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</si>
  <si>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</si>
  <si>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</si>
  <si>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2 02 02284 05 0000 151</t>
  </si>
  <si>
    <t>Субсидии  бюджетам на реализацию мероприятий по содействию создания с субъектах Российской Федерации новых мест в общеобразовательных организациях</t>
  </si>
  <si>
    <t>Долгосрочная целевая программа "Развитие образования" приобретение автотранспорта для обеспечения безопасности школьных перевозок</t>
  </si>
  <si>
    <t>Субсидия по госпрограмме "Развитие образования" на основное мероприятие "Совершенствование организации питания в общеобразовательных организациях"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</si>
  <si>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</si>
  <si>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923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</si>
  <si>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</si>
  <si>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</si>
  <si>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Контрольно-счетная палата Черемховского районного муниципального образования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</si>
  <si>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</si>
  <si>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</si>
  <si>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918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</si>
  <si>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</si>
  <si>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>Прочие субвенции бюджетам муниципальных районов</t>
  </si>
  <si>
    <t>Субвенции бюджетам муниципальных районов на выполнение передаваемых полномочий субъектов РФ</t>
  </si>
  <si>
    <t>Субвенции бюджетам 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</si>
  <si>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917</t>
  </si>
  <si>
    <t>Прочие субсидии бюджетам муниципальных районов</t>
  </si>
  <si>
    <t>Администрация Черемховского районного муниципального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</si>
  <si>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</si>
  <si>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Комитет по управлению муниципальным имуществом Черемховского районного муниципального образования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</si>
  <si>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</si>
  <si>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2 08 05000 05 0000 180</t>
  </si>
  <si>
    <t>Дотации бюджетам муниципальных районов на поддержку мер по обеспечению сбалансированности бюджетов</t>
  </si>
  <si>
    <t>Дотации бюджетам муниципальных районов на выравнивание уровня бюджетной обеспеченности</t>
  </si>
  <si>
    <t>Проценты, полученные от предоставления бюджетных кредитов внутри страны за счет средств  бюджетов муниципальных районов</t>
  </si>
  <si>
    <t>1 11 03050 05 0000 120</t>
  </si>
  <si>
    <t>Финансовое управление Администрации Черемховского районного муниципального образования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</si>
  <si>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</si>
  <si>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1 13 01995 05 0000 130</t>
  </si>
  <si>
    <t>Отдел образования администрации Черемховского районного муниципального образования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</si>
  <si>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</si>
  <si>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</si>
  <si>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Отдел по культуре и библиотечному обслуживанию администрации Черемховского районного муниципального образования</t>
  </si>
  <si>
    <t>доходов районного бюджета</t>
  </si>
  <si>
    <t>главного администратора доходов</t>
  </si>
  <si>
    <t>Наименование главного администратора доходов районного бюджета</t>
  </si>
  <si>
    <t>Код бюджетной классификации РФ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</si>
  <si>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</t>
  </si>
  <si>
    <t xml:space="preserve">2 07 05030 05 0000 180 </t>
  </si>
  <si>
    <t>"О внесении изменений в Решение Думы</t>
  </si>
  <si>
    <t>"О бюджете Черемховского районного муниципального</t>
  </si>
  <si>
    <t>образования на 2016 год"</t>
  </si>
  <si>
    <t xml:space="preserve">Приложение № 11 </t>
  </si>
  <si>
    <t xml:space="preserve">к Решению Думы </t>
  </si>
  <si>
    <t xml:space="preserve">"О бюджете Черемховского районного муниципального </t>
  </si>
  <si>
    <t>от  23.12.2015 № 58</t>
  </si>
  <si>
    <t>Источники внутреннего финансирования дефицита бюджета Черемховского районного муниципального образования на 2016 год</t>
  </si>
  <si>
    <t>(тыс.рублей)</t>
  </si>
  <si>
    <t>Код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</si>
  <si>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</si>
  <si>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</si>
  <si>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</si>
  <si>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</si>
  <si>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</si>
  <si>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</si>
  <si>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</si>
  <si>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в валюте Российской Федерации от кредитных организаций бюджетами муниципальных районов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</si>
  <si>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</si>
  <si>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</si>
  <si>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</si>
  <si>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</si>
  <si>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910 01 03 01 00 00 0000700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</si>
  <si>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</si>
  <si>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</si>
  <si>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</si>
  <si>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</si>
  <si>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</si>
  <si>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</si>
  <si>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</si>
  <si>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</si>
  <si>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</si>
  <si>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</si>
  <si>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</si>
  <si>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</si>
  <si>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</si>
  <si>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</si>
  <si>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</si>
  <si>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</si>
  <si>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</si>
  <si>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</si>
  <si>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</si>
  <si>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</si>
  <si>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</si>
  <si>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</si>
  <si>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</si>
  <si>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</si>
  <si>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</si>
  <si>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</si>
  <si>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</si>
  <si>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</si>
  <si>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</si>
  <si>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</si>
  <si>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</si>
  <si>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</si>
  <si>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</si>
  <si>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</si>
  <si>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910 01 06 05 00 00 0000 500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</si>
  <si>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</si>
  <si>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</si>
  <si>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</si>
  <si>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</si>
  <si>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Ю.Н.Гайдук</t>
  </si>
  <si>
    <t>Приложение №  10</t>
  </si>
  <si>
    <t>Программа муниципальных внутренних заимствований Черемховского районного муниципального образования на 2016г.</t>
  </si>
  <si>
    <t>Виды долговых обязательств (привлечение/погашение)</t>
  </si>
  <si>
    <t>Объем муниципального долга на 1 января 2016 года</t>
  </si>
  <si>
    <t>Объем привлечения в 2016 году</t>
  </si>
  <si>
    <t>Объем погашения в 2016 году</t>
  </si>
  <si>
    <t xml:space="preserve">Верхний предел муниципального долга на 1 января 2017 года 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</si>
  <si>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</si>
  <si>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</si>
  <si>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</si>
  <si>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 xml:space="preserve">3. Бюджетные кредиты от других бюджетов бюджетной системы Российской Федерации </t>
  </si>
  <si>
    <t>Распределение  бюджетных ассигнований по разделам, подразделам, целевым статьям и группам видов расходов классификации расходов бюджетов на 2016 год</t>
  </si>
  <si>
    <t>Наименование показателя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</si>
  <si>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</si>
  <si>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</si>
  <si>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</si>
  <si>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</si>
  <si>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</si>
  <si>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</si>
  <si>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</si>
  <si>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</si>
  <si>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</si>
  <si>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0200000000</t>
  </si>
  <si>
    <t>Глава муниципального образования</t>
  </si>
  <si>
    <t>0200200000</t>
  </si>
  <si>
    <t>Расходы на выплаты по оплате труда работников муниципальных органов</t>
  </si>
  <si>
    <t>0200220110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</si>
  <si>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</si>
  <si>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</si>
  <si>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муниципальных органов</t>
  </si>
  <si>
    <t>0200220190</t>
  </si>
  <si>
    <t>0200272600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</si>
  <si>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</si>
  <si>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</si>
  <si>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0200300000</t>
  </si>
  <si>
    <t>0200320110</t>
  </si>
  <si>
    <t>0200320190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</si>
  <si>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</si>
  <si>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</si>
  <si>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</si>
  <si>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</si>
  <si>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0200372600</t>
  </si>
  <si>
    <t>Председатель представительного органа муниципального образования</t>
  </si>
  <si>
    <t>0200400000</t>
  </si>
  <si>
    <t>0200420110</t>
  </si>
  <si>
    <t>0200420190</t>
  </si>
  <si>
    <t>0200472600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</si>
  <si>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</si>
  <si>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2014-2017 годы</t>
  </si>
  <si>
    <t>6400000000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</si>
  <si>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Черемховского районного муниципального образования</t>
  </si>
  <si>
    <t>6402000000</t>
  </si>
  <si>
    <t>Реализация направления расходов в рамках муниципальной программы</t>
  </si>
  <si>
    <t>6402029999</t>
  </si>
  <si>
    <t>Судебная система</t>
  </si>
  <si>
    <t>Руководство и управление в сфере установленных функций</t>
  </si>
  <si>
    <t>0100000000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</si>
  <si>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</si>
  <si>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</si>
  <si>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</si>
  <si>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</si>
  <si>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0200500000</t>
  </si>
  <si>
    <t>0200520110</t>
  </si>
  <si>
    <t>0200520190</t>
  </si>
  <si>
    <t>0200572600</t>
  </si>
  <si>
    <t>Муниципальная программа "Повышение эффективности бюджетных расходов Черемховского районного муниципального образования на 2014-2016 годы"</t>
  </si>
  <si>
    <t>6000000000</t>
  </si>
  <si>
    <t>Совершенствование существующей автоматизированной компьютерной сети с целью осуществления мероприятий по улучшению качества ее работы для достижения наибольшей оперативности в управлении финансовыми средствами</t>
  </si>
  <si>
    <t>6006000000</t>
  </si>
  <si>
    <t>6006029999</t>
  </si>
  <si>
    <t>Обеспечение проведения выборов и референдумов</t>
  </si>
  <si>
    <t>Проведение выборов и референдумов</t>
  </si>
  <si>
    <t>0300000000</t>
  </si>
  <si>
    <t>Проведение выборов главы муниципального образования</t>
  </si>
  <si>
    <t>0300600000</t>
  </si>
  <si>
    <t>Резервные фонды</t>
  </si>
  <si>
    <t>0500000000</t>
  </si>
  <si>
    <t>Резервные фонды местных администраций</t>
  </si>
  <si>
    <t>0500900000</t>
  </si>
  <si>
    <t>Резервный фонд Администрации Черемховского районного муниципального образования</t>
  </si>
  <si>
    <t>0500904300</t>
  </si>
  <si>
    <t>Другие общегосударственные вопросы</t>
  </si>
  <si>
    <t>Проведение Всероссийской сельскохозяйственной переписи в 2016 году</t>
  </si>
  <si>
    <t>0100053910</t>
  </si>
  <si>
    <t>Осуществление отдельных областных государственных полномочий</t>
  </si>
  <si>
    <t>0200100000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</si>
  <si>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</si>
  <si>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0200173070</t>
  </si>
  <si>
    <t>Осуществление отдельных областных государственных полномочий в сфере труда</t>
  </si>
  <si>
    <t>0200173090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</si>
  <si>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</si>
  <si>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0200173130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</si>
  <si>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</si>
  <si>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0200173140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</si>
  <si>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</si>
  <si>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0200173150</t>
  </si>
  <si>
    <t>Реализация функций, связанных с общегосударственным управлением</t>
  </si>
  <si>
    <t>0900000000</t>
  </si>
  <si>
    <t>Выполнение других обязательств муниципальных образований</t>
  </si>
  <si>
    <t>0904700000</t>
  </si>
  <si>
    <t>Реализация мероприятий, осуществляемых органами местного самоуправления</t>
  </si>
  <si>
    <t>0904709999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</si>
  <si>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</si>
  <si>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0904723500</t>
  </si>
  <si>
    <t>Социальное обеспечение и иные выплаты населению</t>
  </si>
  <si>
    <t>300</t>
  </si>
  <si>
    <t>Единовременная денежная выплата лицу, удостоенному звания "Почетный гражданин Черемховского района"</t>
  </si>
  <si>
    <t>0904723600</t>
  </si>
  <si>
    <t>Централизованная бухгалтерия</t>
  </si>
  <si>
    <t>4500000000</t>
  </si>
  <si>
    <t>Расходы на обеспечение деятельности (оказание услуг) муниципальных учреждений</t>
  </si>
  <si>
    <t>4500020290</t>
  </si>
  <si>
    <t>4500072600</t>
  </si>
  <si>
    <t>Финансовое обеспечение муниципального задания на оказание муниципальных услуг бюджетными учреждениями</t>
  </si>
  <si>
    <t>4600000000</t>
  </si>
  <si>
    <t>Муниципальное бюджетное учреждение Проектсметсервис</t>
  </si>
  <si>
    <t>4600100000</t>
  </si>
  <si>
    <t>Предоставление субсидий бюджетным, автономным учреждениям и иным некоммерческим организациям</t>
  </si>
  <si>
    <t>600</t>
  </si>
  <si>
    <t>4600172600</t>
  </si>
  <si>
    <t>Муниципальное бюджетное учреждение Автоцентр</t>
  </si>
  <si>
    <t>4600200000</t>
  </si>
  <si>
    <t>4600272600</t>
  </si>
  <si>
    <t>Муниципальная программа "Улучшение условий и охраны труда в Черемховском районном муниципальном образовании на 2014-2017 годы"</t>
  </si>
  <si>
    <t>6700000000</t>
  </si>
  <si>
    <t>Улучшение условий и охраны труда в Черемховском районном муниципальном образовании</t>
  </si>
  <si>
    <t>6701000000</t>
  </si>
  <si>
    <t>Информационное обеспечение и пропаганда охраны труда</t>
  </si>
  <si>
    <t>6701001200</t>
  </si>
  <si>
    <t>Муниципальная программа "Инвентаризация муниципальных объектов недвижимости Черемховского районного муниципального образования на 2014-2017 годы"</t>
  </si>
  <si>
    <t>6900000000</t>
  </si>
  <si>
    <t>Повышение качества и оперативности управления объектами муниципальной собственности</t>
  </si>
  <si>
    <t>6901000000</t>
  </si>
  <si>
    <t>Создание единого информационного ресурса (базы достоверных данных), по объектам муниципальной собственности ЧРМО</t>
  </si>
  <si>
    <t>6901011000</t>
  </si>
  <si>
    <t>Муниципальная программа "Профилактика правонарушений в Черемховском районном муниципальном образовании на 2014-2017 годы"</t>
  </si>
  <si>
    <t>7600000000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</si>
  <si>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</si>
  <si>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7604000000</t>
  </si>
  <si>
    <t>7604029999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</si>
  <si>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</si>
  <si>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7605000000</t>
  </si>
  <si>
    <t>7605029999</t>
  </si>
  <si>
    <t>Муниципальная программа "Профилактика экстремизма и терроризма в Черемховском районном муниципальном образовании на 2014-2017 гг."</t>
  </si>
  <si>
    <t>7900000000</t>
  </si>
  <si>
    <t>Информационно-пропагандистское направление профилактики терроризма и экстремизма</t>
  </si>
  <si>
    <t>7901000000</t>
  </si>
  <si>
    <t>7901029999</t>
  </si>
  <si>
    <t>НАЦИОНАЛЬНАЯ ЭКОНОМИКА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</si>
  <si>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</si>
  <si>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</si>
  <si>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0200173120</t>
  </si>
  <si>
    <t>Дорожное хозяйство (дорожные фонды)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</si>
  <si>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</si>
  <si>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8200000000</t>
  </si>
  <si>
    <t>Строительство и реконструкция автомобильных дорого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</t>
  </si>
  <si>
    <t>8200200000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</si>
  <si>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</si>
  <si>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8200250180</t>
  </si>
  <si>
    <t>Капитальные вложения в объекты государственной (муниципальной) собственности</t>
  </si>
  <si>
    <t>400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</si>
  <si>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местного бюджета)</t>
  </si>
  <si>
    <t>82002L0189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</si>
  <si>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областного бюджета)</t>
  </si>
  <si>
    <t>82002R0189</t>
  </si>
  <si>
    <t>Другие вопросы в области национальной экономики</t>
  </si>
  <si>
    <t>Муниципальная программа "Поддержка и развитие малого и среднего предпринимательства в Черемховском районе" на 2014-2017 годы</t>
  </si>
  <si>
    <t>7200000000</t>
  </si>
  <si>
    <t>Формирование благоприятной внешней среды развития малого и среднего предпринимательства</t>
  </si>
  <si>
    <t>7200100000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</si>
  <si>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за счет местного бюджета</t>
  </si>
  <si>
    <t>72001L0640</t>
  </si>
  <si>
    <t>ЖИЛИЩНО-КОММУНАЛЬНОЕ ХОЗЯЙСТВО</t>
  </si>
  <si>
    <t>Жилищное хозяйство</t>
  </si>
  <si>
    <t>Жилищно-коммунальное хозяйство</t>
  </si>
  <si>
    <t>3500000000</t>
  </si>
  <si>
    <t>Мероприятия в области жилищного хозяйства</t>
  </si>
  <si>
    <t>3504800000</t>
  </si>
  <si>
    <t>Взносы на капитальный ремонт общего имущества в многоквартирных домах</t>
  </si>
  <si>
    <t>3504800290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</si>
  <si>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</si>
  <si>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</si>
  <si>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</si>
  <si>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Состояние окружающей среды и природопользования</t>
  </si>
  <si>
    <t>3600000000</t>
  </si>
  <si>
    <t>Прочие мероприятия, осуществляемые за счет межбюджетных трансфертов прошлых лет из областного бюджета</t>
  </si>
  <si>
    <t>3600079970</t>
  </si>
  <si>
    <t>ОБРАЗОВАНИЕ</t>
  </si>
  <si>
    <t>Дошкольное образование</t>
  </si>
  <si>
    <t>Детские дошкольные учреждения</t>
  </si>
  <si>
    <t>2000000000</t>
  </si>
  <si>
    <t>2000020290</t>
  </si>
  <si>
    <t>2000072600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</si>
  <si>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</si>
  <si>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2000073010</t>
  </si>
  <si>
    <t>Муниципальная программа "Безопасность образовательных организаций на 2014-2017 гг."</t>
  </si>
  <si>
    <t>6300000000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</si>
  <si>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</si>
  <si>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6301100000</t>
  </si>
  <si>
    <t>6301129999</t>
  </si>
  <si>
    <t>Муниципальная программа "Совершенствование организации питания в образовательных учреждениях на 2014-2017 годы"</t>
  </si>
  <si>
    <t>6800000000</t>
  </si>
  <si>
    <t>Санитарно-эпидемиологические мероприятия</t>
  </si>
  <si>
    <t>6801200000</t>
  </si>
  <si>
    <t>6801229999</t>
  </si>
  <si>
    <t>Обеспечение питанием отдельных категорий обучающихся муниципальных образовательных организаций</t>
  </si>
  <si>
    <t>6801300000</t>
  </si>
  <si>
    <t>6801329999</t>
  </si>
  <si>
    <t>Муниципальная программа "Развитие современной инфраструктуры объектов образования Черемховского района на 2014-2017 гг."</t>
  </si>
  <si>
    <t>8000000000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</si>
  <si>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</si>
  <si>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8001200000</t>
  </si>
  <si>
    <t>8001229999</t>
  </si>
  <si>
    <t>Муниципальная программа "Информатизация образовательных организаций Черемховского района на 2014-2017 годы"</t>
  </si>
  <si>
    <t>8100000000</t>
  </si>
  <si>
    <t>Интеграция образовательных организаций в единую информационно-образовательную среду</t>
  </si>
  <si>
    <t>8100100000</t>
  </si>
  <si>
    <t>Создание условий для персонального доступа к компьютеру сотрудникам дошкольных образовательных учреждений и учреждений дополнительного образования детей</t>
  </si>
  <si>
    <t>8100111100</t>
  </si>
  <si>
    <t>Предоставление доступа общеобразовательным организациям к сети "Интернет"</t>
  </si>
  <si>
    <t>8100111300</t>
  </si>
  <si>
    <t>Общее образование</t>
  </si>
  <si>
    <t>Школы-детские сады, школы начальные, неполные средние и средние</t>
  </si>
  <si>
    <t>2100000000</t>
  </si>
  <si>
    <t>2100020290</t>
  </si>
  <si>
    <t>2100072600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</si>
  <si>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</si>
  <si>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2100073020</t>
  </si>
  <si>
    <t>Учреждения по внешкольной работе с детьми</t>
  </si>
  <si>
    <t>2300000000</t>
  </si>
  <si>
    <t>2300020290</t>
  </si>
  <si>
    <t>2300072600</t>
  </si>
  <si>
    <t>Муниципальная программа "Организация отдыха, оздоровления и занятости детей и подростков на территории Черемховского районного муниципального образования на 2014-2017 годы"</t>
  </si>
  <si>
    <t>6100000000</t>
  </si>
  <si>
    <t>Создание условий для реализации программ муниципальных образований, направленных на трудоустройство подростков во время летних каникул</t>
  </si>
  <si>
    <t>6101300000</t>
  </si>
  <si>
    <t>6101329999</t>
  </si>
  <si>
    <t>Муниципальная программа "Безопасность школьных перевозок на 2014-2017 годы"</t>
  </si>
  <si>
    <t>6200000000</t>
  </si>
  <si>
    <t>Обеспечение доступности общеобразовательных организаций путем осуществления перевозок к месту обучения и обратно к месту жительства</t>
  </si>
  <si>
    <t>6201100000</t>
  </si>
  <si>
    <t>6201129999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</si>
  <si>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</si>
  <si>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6201200000</t>
  </si>
  <si>
    <t>6201229999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</si>
  <si>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</si>
  <si>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6201272590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</si>
  <si>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 (за счет средств местного бюджета)</t>
  </si>
  <si>
    <t>62012S2590</t>
  </si>
  <si>
    <t>Снижение количества пожаров, сокращение материального ущерба, наносимого пожарами</t>
  </si>
  <si>
    <t>6301200000</t>
  </si>
  <si>
    <t>6301229999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</si>
  <si>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</si>
  <si>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6401000000</t>
  </si>
  <si>
    <t>6401029999</t>
  </si>
  <si>
    <t>Комплексная модернизация материально-технической базы школьного питания, реконструкция и переоснащение школьных столовых, пищеблоков, использование новых современных технологий приготовления пищевой продукции</t>
  </si>
  <si>
    <t>6801100000</t>
  </si>
  <si>
    <t>6801129999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</si>
  <si>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на закупку оборудования для оснащения производственных помещений столовых муниципальных общеобразовательных организаций в Иркутской области</t>
  </si>
  <si>
    <t>6801172580</t>
  </si>
  <si>
    <t>Cофинансирование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на закупку оборудования для оснащения производственных помещений столовых муниципальных общеобразовательных организаций в Иркутской области (за счет средств местного бюджета)</t>
  </si>
  <si>
    <t>68011S2580</t>
  </si>
  <si>
    <t>Муниципальная программа "Развитие культуры в Черемховском районном муниципальном образовании на 2014-2017 гг."</t>
  </si>
  <si>
    <t>7000000000</t>
  </si>
  <si>
    <t>Выявление и предоставление мер социальной поддержки одаренным детям и талантливой молодежи</t>
  </si>
  <si>
    <t>7001200000</t>
  </si>
  <si>
    <t>7001229999</t>
  </si>
  <si>
    <t>Получение положительного заключения в государственной экспертизе на проектно-сметную документацию</t>
  </si>
  <si>
    <t>8001100000</t>
  </si>
  <si>
    <t>8001129999</t>
  </si>
  <si>
    <t>Софинансирование мероприятий по капитальному ремонту образовательных организаций Иркутской области, предусматривающих создание в общеобразовательных организациях, расположенных в сельской местности, условий для занятий физической культурой и спортом (за счет средств областного бюджета)</t>
  </si>
  <si>
    <t>80012R0972</t>
  </si>
  <si>
    <t>Софинансирование расходов по капитальному ремонту образовательных организаций в рамках реализации мероприятий по содействию создания в субъектах Российской Федерации новых мест в общеобразовательных организациях (за счет средств областного бюджета)</t>
  </si>
  <si>
    <t>80012R5201</t>
  </si>
  <si>
    <t>Софинансирование мероприятий по капитальному ремонту общеобразовательных организаций за счет средств местного бюджета</t>
  </si>
  <si>
    <t>80012S2050</t>
  </si>
  <si>
    <t>Муниципальная программа "Школьный учебник" Черемховского районного муниципального образования на 2015-2016 годы</t>
  </si>
  <si>
    <t>8400000000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</si>
  <si>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</si>
  <si>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8400100000</t>
  </si>
  <si>
    <t>Формирование учебных фондов в соответствии с Федеральным перечнем учебников, ФГОС основного общего образования</t>
  </si>
  <si>
    <t>8400101120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</si>
  <si>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</si>
  <si>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</si>
  <si>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4300000000</t>
  </si>
  <si>
    <t>Переподготовка и повышение квалификации кадров</t>
  </si>
  <si>
    <t>4304000000</t>
  </si>
  <si>
    <t>Повышение квалификации специалистов с целью получения навыков качественного финансового управления</t>
  </si>
  <si>
    <t>6005000000</t>
  </si>
  <si>
    <t>6005029999</t>
  </si>
  <si>
    <t>Формирование кадровой политики в сфере культуры</t>
  </si>
  <si>
    <t>7001600000</t>
  </si>
  <si>
    <t>7001629999</t>
  </si>
  <si>
    <t>Муниципальная программа "Противодействие коррупции в администрации Черемховского муниципального образования на 2014-2017 годы"</t>
  </si>
  <si>
    <t>8300000000</t>
  </si>
  <si>
    <t>Обеспечение защиты прав и законных интересов жителей Черемховского районного муниципального образования</t>
  </si>
  <si>
    <t>8300100000</t>
  </si>
  <si>
    <t>Организация получения муниципальными служащими дополнительного образования в сфере противодействия коррупции</t>
  </si>
  <si>
    <t>8300101110</t>
  </si>
  <si>
    <t>Снижение уровня коррупции при исполнении органами местного самоуправления муниципальных функций и предоставлении муниципальных услуг</t>
  </si>
  <si>
    <t>8300200000</t>
  </si>
  <si>
    <t>Организация повышения квалификации профессиональной подготовки муниципальных служащих, в должностные обязанности которых входит организация осуществления закупок</t>
  </si>
  <si>
    <t>8300202320</t>
  </si>
  <si>
    <t>Молодежная политика и оздоровление детей</t>
  </si>
  <si>
    <t>Организация отдыха детей 7-15 лет включительно в оздоровительных лагерях с дневным пребыванием</t>
  </si>
  <si>
    <t>6101100000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</si>
  <si>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</si>
  <si>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6101172080</t>
  </si>
  <si>
    <t>Расходы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</si>
  <si>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61011S2080</t>
  </si>
  <si>
    <t>6101200000</t>
  </si>
  <si>
    <t>6101229999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</si>
  <si>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2014-2017 гг."</t>
  </si>
  <si>
    <t>6600000000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</si>
  <si>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</si>
  <si>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6601100000</t>
  </si>
  <si>
    <t>6601129999</t>
  </si>
  <si>
    <t>Организация и проведение комплекса мероприятий по профилактике социально-негативных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</si>
  <si>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6601200000</t>
  </si>
  <si>
    <t>6601229999</t>
  </si>
  <si>
    <t>Развитие системы раннего выявления незаконных потребителей наркотиков среди несовершеннолетних</t>
  </si>
  <si>
    <t>6601300000</t>
  </si>
  <si>
    <t>6601329999</t>
  </si>
  <si>
    <t>Муниципальная программа "Молодежная политика в Черемховском районном муниципальном образовании на 2014-2017 гг.</t>
  </si>
  <si>
    <t>7500000000</t>
  </si>
  <si>
    <t>Выявление и поддержка талантливой молодежи, реализация творческого потенциала молодежи</t>
  </si>
  <si>
    <t>7501000000</t>
  </si>
  <si>
    <t>7501029999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</si>
  <si>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</si>
  <si>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7502000000</t>
  </si>
  <si>
    <t>7502029999</t>
  </si>
  <si>
    <t>Создание условий для духовно-нравственного воспитания, гражданского и патриотического становления молодежи</t>
  </si>
  <si>
    <t>7503000000</t>
  </si>
  <si>
    <t>7503029999</t>
  </si>
  <si>
    <t>Обеспечение занятости молодежи, развитие предпринимательской активности, оптимизация качества профессионального ориентирования и профессиональной подготовки молодежи</t>
  </si>
  <si>
    <t>7504000000</t>
  </si>
  <si>
    <t>7504029999</t>
  </si>
  <si>
    <t>Содействие развитию института семьи и традиционных ценностей</t>
  </si>
  <si>
    <t>7505000000</t>
  </si>
  <si>
    <t>7505029999</t>
  </si>
  <si>
    <t>Поддержка молодежи, оказавшейся в трудной жизненной ситуации</t>
  </si>
  <si>
    <t>7506000000</t>
  </si>
  <si>
    <t>7506029999</t>
  </si>
  <si>
    <t>Организационное, техническое и методическое обеспечение мероприятий в сфере молодежной политики</t>
  </si>
  <si>
    <t>7507000000</t>
  </si>
  <si>
    <t>7507029999</t>
  </si>
  <si>
    <t>Другие вопросы в области образования</t>
  </si>
  <si>
    <t>Учреждения по сопровождению учебного процесса образовательных организаций</t>
  </si>
  <si>
    <t>4400000000</t>
  </si>
  <si>
    <t>Муниципальное казенное учреждение Центр развития образования</t>
  </si>
  <si>
    <t>4400100000</t>
  </si>
  <si>
    <t>4400120290</t>
  </si>
  <si>
    <t>4400172600</t>
  </si>
  <si>
    <t>Муниципальная программа "Повышение безопасности дорожного движения в Черемховском районе на 2016-2020 годы"</t>
  </si>
  <si>
    <t>7700000000</t>
  </si>
  <si>
    <t>Предупреждение опасного поведения участников дорожного движения</t>
  </si>
  <si>
    <t>7700100000</t>
  </si>
  <si>
    <t>7700129999</t>
  </si>
  <si>
    <t>Обеспечение безопасного участия детей в дорожном движении</t>
  </si>
  <si>
    <t>7700200000</t>
  </si>
  <si>
    <t>7700229999</t>
  </si>
  <si>
    <t>Оснащение мониторинговых процедур для формирования системы объективной оценки подготовки обучающихся выпускников образовательных организаций Черемховского района</t>
  </si>
  <si>
    <t>8100122100</t>
  </si>
  <si>
    <t>КУЛЬТУРА, КИНЕМАТОГРАФИЯ</t>
  </si>
  <si>
    <t>Культура</t>
  </si>
  <si>
    <t>Дворцы и дома культуры</t>
  </si>
  <si>
    <t>4000000000</t>
  </si>
  <si>
    <t>4000020290</t>
  </si>
  <si>
    <t>4000072600</t>
  </si>
  <si>
    <t>Музеи и постоянные выставки</t>
  </si>
  <si>
    <t>4100000000</t>
  </si>
  <si>
    <t>4100020290</t>
  </si>
  <si>
    <t>4100072600</t>
  </si>
  <si>
    <t>Библиотеки</t>
  </si>
  <si>
    <t>4200000000</t>
  </si>
  <si>
    <t>4200020290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</si>
  <si>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</si>
  <si>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4200051440</t>
  </si>
  <si>
    <t>4200072600</t>
  </si>
  <si>
    <t>Комплектование книжных фондов библиотек муниципальных образований Иркутской области</t>
  </si>
  <si>
    <t>4200074040</t>
  </si>
  <si>
    <t>Содействие строительству, реконструкции и капитальному ремонту зданий, строений, сооружений, соответствующих высокому классу энергоэффективности</t>
  </si>
  <si>
    <t>6403000000</t>
  </si>
  <si>
    <t>6403029999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</si>
  <si>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</si>
  <si>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7001300000</t>
  </si>
  <si>
    <t>7001329999</t>
  </si>
  <si>
    <t>Укрепление и модернизация метериально-технической базы учреждений культуры</t>
  </si>
  <si>
    <t>7001500000</t>
  </si>
  <si>
    <t>7001529999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</si>
  <si>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</si>
  <si>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</si>
  <si>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</si>
  <si>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</si>
  <si>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4900000000</t>
  </si>
  <si>
    <t>Предоставление мер социальной поддержки</t>
  </si>
  <si>
    <t>4901000000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</si>
  <si>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</si>
  <si>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4901023490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</si>
  <si>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</si>
  <si>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</si>
  <si>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0200173030</t>
  </si>
  <si>
    <t>Предоставление гражданам субсидий на оплату жилых помещений и коммунальных услуг</t>
  </si>
  <si>
    <t>0200173040</t>
  </si>
  <si>
    <t>Муниципальная программа "Молодым семьям-доступное жилье на 2014-2019 гг.</t>
  </si>
  <si>
    <t>7100000000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</si>
  <si>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</si>
  <si>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7100100000</t>
  </si>
  <si>
    <t>Мероприятия по обеспечению жильем молодых семей за счет средств местного бюджета</t>
  </si>
  <si>
    <t>7100120200</t>
  </si>
  <si>
    <t>Мероприятия подпрограммы "Обеспечение жильем молодых семей" федеральной целевой программы "Жилище" на 2015 - 2020 годы</t>
  </si>
  <si>
    <t>7100150200</t>
  </si>
  <si>
    <t>Мероприятия по улучшению жилищных условий молодых семей</t>
  </si>
  <si>
    <t>7100172660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</si>
  <si>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местного бюджета)</t>
  </si>
  <si>
    <t>71001L0201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</si>
  <si>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областного бюджета)</t>
  </si>
  <si>
    <t>71001R0201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</si>
  <si>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</si>
  <si>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</si>
  <si>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0200173050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</si>
  <si>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</si>
  <si>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</si>
  <si>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0200173060</t>
  </si>
  <si>
    <t>Муниципальная программа "Поддержка, проводимых мероприятий, посвященных Дням воинской славы, памятным датам России и работе с ветеранами и инвалидами в Черемховском районе на 2014-2017 гг."</t>
  </si>
  <si>
    <t>7400000000</t>
  </si>
  <si>
    <t>Реабилитационная работа, проведение мероприятий при подготовке к Дням воинской славы России, памятным датам России и работе с ветеранами, инвалидами</t>
  </si>
  <si>
    <t>7401100000</t>
  </si>
  <si>
    <t>7401129999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</si>
  <si>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</si>
  <si>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</si>
  <si>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Черемховском районном муниципальном образовании на 2014-2017  годы"</t>
  </si>
  <si>
    <t>6500000000</t>
  </si>
  <si>
    <t>Развитие массового спорта и физической культуры</t>
  </si>
  <si>
    <t>6502000000</t>
  </si>
  <si>
    <t>6502029999</t>
  </si>
  <si>
    <t>Комплексное обустройство сельских территорий</t>
  </si>
  <si>
    <t>8200100000</t>
  </si>
  <si>
    <t>Развитие сети плоскостных спортивных сооружений</t>
  </si>
  <si>
    <t>8200112000</t>
  </si>
  <si>
    <t>8200150180</t>
  </si>
  <si>
    <t>Развитие сети плоскостных сооружений в рамках реализации федеральной целевой программы "Устойчивое развитие сельских территорий на 2014 - 2017 годы и на период до 2020 года" (за счет средств местного бюджета)</t>
  </si>
  <si>
    <t>82001L0184</t>
  </si>
  <si>
    <t>Развитие сети плоскостных спортивных сооружений в рамках реализации мероприятий федеральной целевой программы "Устойчивое развитие сельских территорий на 2014 - 2017 годы и на период до 20120 года" (за счет средств областного бюджета)</t>
  </si>
  <si>
    <t>82001R0184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</si>
  <si>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</si>
  <si>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</si>
  <si>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исполнительной власти</t>
  </si>
  <si>
    <t>4700000000</t>
  </si>
  <si>
    <t>Предоставление субсидий МУП "Газета "Мое село - край Черемховский""</t>
  </si>
  <si>
    <t>4701000000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</si>
  <si>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</si>
  <si>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</si>
  <si>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</si>
  <si>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0400000000</t>
  </si>
  <si>
    <t>Процентные платежи по муниципальному долгу</t>
  </si>
  <si>
    <t>0400800000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</si>
  <si>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</si>
  <si>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</si>
  <si>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</si>
  <si>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</si>
  <si>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муниципальных образований</t>
  </si>
  <si>
    <t>5600000000</t>
  </si>
  <si>
    <t>Выравнивание бюджетной обеспеченности поселений из фонда финансовой поддержки поселений</t>
  </si>
  <si>
    <t>5601000000</t>
  </si>
  <si>
    <t>Выравнивание бюджетной обеспеченности поселений из фонда финансовой поддержки поселений Черемховского районного муниципального образования</t>
  </si>
  <si>
    <t>5601025010</t>
  </si>
  <si>
    <t>Межбюджетные трансферты</t>
  </si>
  <si>
    <t>500</t>
  </si>
  <si>
    <t>ИТОГО</t>
  </si>
  <si>
    <t>Распределение  бюджетных ассигнований по разделам, подразделам классификации расходов бюджетов на 2016 год</t>
  </si>
  <si>
    <t>Ведомственная структура расходов бюджета Черемховского районного муниципального образования на 2016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</si>
  <si>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</si>
  <si>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</si>
  <si>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</si>
  <si>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</si>
  <si>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</si>
  <si>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</si>
  <si>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</si>
  <si>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</si>
  <si>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</si>
  <si>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Распределение бюджетных ассигнований на реализацию муниципальных программ Черемховского районного муниципального образования на 2016 год</t>
  </si>
  <si>
    <t>№ п/п</t>
  </si>
  <si>
    <t>Наименование программы</t>
  </si>
  <si>
    <t>Исполнители</t>
  </si>
  <si>
    <t xml:space="preserve">сумма </t>
  </si>
  <si>
    <t>Всего, в том числе</t>
  </si>
  <si>
    <t>Финансовое управление АЧРМО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</si>
  <si>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2014-2017 годы</t>
  </si>
  <si>
    <t>Муниципальная программа "Развитие физической культуры и спорта в Черемховском районном муниципальном образовании на 2014-2017 гг."</t>
  </si>
  <si>
    <t>Муниципальная программа "Совершенствование организации питания в образовательных организациях на 2014-2017 годы"</t>
  </si>
  <si>
    <t>Муниципальная программа "Развитие культуры в Черемховском районном муниципальном образовании на  2014-2017 гг."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</si>
  <si>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2014-2017 годы"</t>
  </si>
  <si>
    <t>Муниципальная программа "Устойчивое развитие сельских территорий Черемховского районного муниципального образования" на 2014-2020 годы</t>
  </si>
  <si>
    <t>Управление ЖКХ АЧРМО</t>
  </si>
  <si>
    <t>Приложение  №  7  к Решению Думы</t>
  </si>
  <si>
    <t>Приложение  №8    к Решению Думы</t>
  </si>
  <si>
    <t>от 19.10.2016 № 105</t>
  </si>
  <si>
    <t xml:space="preserve">от 19.10.2016 г. № 105   </t>
  </si>
</sst>
</file>

<file path=xl/styles.xml><?xml version="1.0" encoding="utf-8"?>
<styleSheet xmlns="http://schemas.openxmlformats.org/spreadsheetml/2006/main">
  <numFmts count="12">
    <numFmt numFmtId="164" formatCode="#,##0.0"/>
    <numFmt numFmtId="165" formatCode="#,##0.0_ ;[Red]\-#,##0.0\ "/>
    <numFmt numFmtId="166" formatCode="#,##0.00000"/>
    <numFmt numFmtId="167" formatCode="0.000"/>
    <numFmt numFmtId="168" formatCode="#,##0.0000"/>
    <numFmt numFmtId="169" formatCode="000"/>
    <numFmt numFmtId="170" formatCode="00;[Red]\-00;&quot;&quot;"/>
    <numFmt numFmtId="171" formatCode="0000000000;[Red]\-0000000000;&quot;&quot;"/>
    <numFmt numFmtId="172" formatCode="000;[Red]\-000;&quot;&quot;"/>
    <numFmt numFmtId="173" formatCode="#,##0.0;[Red]\-#,##0.0;0.0"/>
    <numFmt numFmtId="174" formatCode="#,##0.00;[Red]\-#,##0.00;0.00"/>
    <numFmt numFmtId="175" formatCode="0.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Cyr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2" fillId="0" borderId="0"/>
    <xf numFmtId="0" fontId="3" fillId="0" borderId="0"/>
    <xf numFmtId="0" fontId="5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</cellStyleXfs>
  <cellXfs count="320">
    <xf numFmtId="0" fontId="0" fillId="0" borderId="0" xfId="0"/>
    <xf numFmtId="0" fontId="3" fillId="0" borderId="0" xfId="3" applyFont="1"/>
    <xf numFmtId="0" fontId="9" fillId="0" borderId="0" xfId="22" applyFont="1" applyFill="1"/>
    <xf numFmtId="0" fontId="3" fillId="0" borderId="0" xfId="3"/>
    <xf numFmtId="0" fontId="10" fillId="2" borderId="0" xfId="22" applyFont="1" applyFill="1" applyAlignment="1">
      <alignment horizontal="center" vertical="center" wrapText="1"/>
    </xf>
    <xf numFmtId="0" fontId="10" fillId="0" borderId="0" xfId="22" applyFont="1" applyFill="1" applyAlignment="1">
      <alignment horizontal="center" vertical="center" wrapText="1"/>
    </xf>
    <xf numFmtId="0" fontId="15" fillId="0" borderId="2" xfId="22" applyFont="1" applyFill="1" applyBorder="1" applyAlignment="1">
      <alignment horizontal="center" vertical="center"/>
    </xf>
    <xf numFmtId="0" fontId="15" fillId="0" borderId="2" xfId="22" applyFont="1" applyFill="1" applyBorder="1" applyAlignment="1">
      <alignment horizontal="center" vertical="center" wrapText="1"/>
    </xf>
    <xf numFmtId="0" fontId="15" fillId="0" borderId="2" xfId="22" applyFont="1" applyFill="1" applyBorder="1"/>
    <xf numFmtId="164" fontId="3" fillId="0" borderId="0" xfId="3" applyNumberFormat="1"/>
    <xf numFmtId="0" fontId="17" fillId="0" borderId="0" xfId="3" applyFont="1"/>
    <xf numFmtId="164" fontId="17" fillId="0" borderId="0" xfId="3" applyNumberFormat="1" applyFont="1"/>
    <xf numFmtId="0" fontId="18" fillId="2" borderId="2" xfId="25" applyFont="1" applyFill="1" applyBorder="1" applyAlignment="1">
      <alignment horizontal="left" vertical="top" wrapText="1"/>
    </xf>
    <xf numFmtId="0" fontId="19" fillId="0" borderId="2" xfId="22" applyFont="1" applyFill="1" applyBorder="1" applyAlignment="1">
      <alignment horizontal="center" vertical="center"/>
    </xf>
    <xf numFmtId="0" fontId="18" fillId="0" borderId="2" xfId="22" applyFont="1" applyFill="1" applyBorder="1" applyAlignment="1">
      <alignment wrapText="1"/>
    </xf>
    <xf numFmtId="0" fontId="18" fillId="2" borderId="2" xfId="25" applyFont="1" applyFill="1" applyBorder="1" applyAlignment="1">
      <alignment horizontal="left" vertical="center" wrapText="1"/>
    </xf>
    <xf numFmtId="0" fontId="19" fillId="2" borderId="2" xfId="25" applyFont="1" applyFill="1" applyBorder="1" applyAlignment="1">
      <alignment horizontal="center" vertical="center"/>
    </xf>
    <xf numFmtId="0" fontId="4" fillId="0" borderId="0" xfId="8" applyFont="1"/>
    <xf numFmtId="0" fontId="16" fillId="0" borderId="2" xfId="0" applyFont="1" applyBorder="1" applyAlignment="1">
      <alignment horizontal="left" wrapText="1"/>
    </xf>
    <xf numFmtId="0" fontId="15" fillId="0" borderId="2" xfId="22" applyFont="1" applyFill="1" applyBorder="1" applyAlignment="1"/>
    <xf numFmtId="0" fontId="18" fillId="2" borderId="2" xfId="22" applyFont="1" applyFill="1" applyBorder="1" applyAlignment="1">
      <alignment wrapText="1"/>
    </xf>
    <xf numFmtId="0" fontId="19" fillId="2" borderId="2" xfId="22" applyFont="1" applyFill="1" applyBorder="1" applyAlignment="1">
      <alignment horizontal="center" vertical="center"/>
    </xf>
    <xf numFmtId="0" fontId="3" fillId="2" borderId="0" xfId="3" applyFill="1"/>
    <xf numFmtId="0" fontId="18" fillId="0" borderId="2" xfId="22" applyFont="1" applyFill="1" applyBorder="1" applyAlignment="1">
      <alignment horizontal="left" vertical="center" wrapText="1"/>
    </xf>
    <xf numFmtId="0" fontId="15" fillId="0" borderId="2" xfId="22" applyFont="1" applyFill="1" applyBorder="1" applyAlignment="1">
      <alignment wrapText="1"/>
    </xf>
    <xf numFmtId="0" fontId="15" fillId="2" borderId="2" xfId="22" applyFont="1" applyFill="1" applyBorder="1" applyAlignment="1">
      <alignment wrapText="1"/>
    </xf>
    <xf numFmtId="0" fontId="15" fillId="2" borderId="2" xfId="22" applyFont="1" applyFill="1" applyBorder="1" applyAlignment="1">
      <alignment horizontal="center" vertical="center"/>
    </xf>
    <xf numFmtId="0" fontId="17" fillId="2" borderId="0" xfId="3" applyFont="1" applyFill="1"/>
    <xf numFmtId="0" fontId="19" fillId="2" borderId="2" xfId="22" applyFont="1" applyFill="1" applyBorder="1" applyAlignment="1">
      <alignment wrapText="1"/>
    </xf>
    <xf numFmtId="0" fontId="18" fillId="0" borderId="2" xfId="22" applyNumberFormat="1" applyFont="1" applyFill="1" applyBorder="1" applyAlignment="1">
      <alignment wrapText="1"/>
    </xf>
    <xf numFmtId="0" fontId="18" fillId="2" borderId="2" xfId="22" applyFont="1" applyFill="1" applyBorder="1" applyAlignment="1">
      <alignment vertical="top" wrapText="1"/>
    </xf>
    <xf numFmtId="0" fontId="19" fillId="0" borderId="2" xfId="22" applyFont="1" applyFill="1" applyBorder="1" applyAlignment="1">
      <alignment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center" vertical="center"/>
    </xf>
    <xf numFmtId="0" fontId="19" fillId="0" borderId="2" xfId="22" applyFont="1" applyFill="1" applyBorder="1" applyAlignment="1">
      <alignment horizontal="left" vertical="top" wrapText="1"/>
    </xf>
    <xf numFmtId="0" fontId="19" fillId="0" borderId="2" xfId="22" applyFont="1" applyFill="1" applyBorder="1" applyAlignment="1">
      <alignment horizontal="left" vertical="center" wrapText="1"/>
    </xf>
    <xf numFmtId="0" fontId="18" fillId="0" borderId="2" xfId="0" applyFont="1" applyBorder="1" applyAlignment="1">
      <alignment wrapText="1"/>
    </xf>
    <xf numFmtId="0" fontId="19" fillId="0" borderId="2" xfId="0" applyFont="1" applyFill="1" applyBorder="1" applyAlignment="1">
      <alignment horizontal="left" vertical="top" wrapText="1"/>
    </xf>
    <xf numFmtId="0" fontId="19" fillId="2" borderId="2" xfId="22" applyFont="1" applyFill="1" applyBorder="1" applyAlignment="1">
      <alignment horizontal="left" vertical="top" wrapText="1"/>
    </xf>
    <xf numFmtId="165" fontId="18" fillId="2" borderId="2" xfId="26" applyNumberFormat="1" applyFont="1" applyFill="1" applyBorder="1" applyAlignment="1">
      <alignment horizontal="left" vertical="top" wrapText="1"/>
    </xf>
    <xf numFmtId="49" fontId="19" fillId="2" borderId="2" xfId="22" applyNumberFormat="1" applyFont="1" applyFill="1" applyBorder="1" applyAlignment="1">
      <alignment horizontal="center" vertical="center"/>
    </xf>
    <xf numFmtId="0" fontId="16" fillId="0" borderId="2" xfId="22" applyFont="1" applyFill="1" applyBorder="1" applyAlignment="1">
      <alignment wrapText="1"/>
    </xf>
    <xf numFmtId="0" fontId="18" fillId="0" borderId="2" xfId="0" applyFont="1" applyFill="1" applyBorder="1" applyAlignment="1">
      <alignment vertical="center" wrapText="1"/>
    </xf>
    <xf numFmtId="0" fontId="18" fillId="0" borderId="2" xfId="26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vertical="center" wrapText="1"/>
    </xf>
    <xf numFmtId="0" fontId="18" fillId="2" borderId="2" xfId="3" applyFont="1" applyFill="1" applyBorder="1" applyAlignment="1">
      <alignment vertical="top" wrapText="1"/>
    </xf>
    <xf numFmtId="0" fontId="19" fillId="0" borderId="2" xfId="0" applyFont="1" applyBorder="1" applyAlignment="1">
      <alignment horizontal="left" wrapText="1"/>
    </xf>
    <xf numFmtId="0" fontId="22" fillId="3" borderId="2" xfId="5" applyFont="1" applyFill="1" applyBorder="1" applyAlignment="1">
      <alignment horizontal="left" vertical="center" wrapText="1"/>
    </xf>
    <xf numFmtId="0" fontId="18" fillId="0" borderId="2" xfId="22" applyFont="1" applyFill="1" applyBorder="1" applyAlignment="1">
      <alignment horizontal="left" wrapText="1"/>
    </xf>
    <xf numFmtId="0" fontId="23" fillId="0" borderId="0" xfId="3" applyFont="1"/>
    <xf numFmtId="0" fontId="17" fillId="0" borderId="0" xfId="3" applyFont="1" applyFill="1"/>
    <xf numFmtId="0" fontId="19" fillId="0" borderId="2" xfId="16" applyFont="1" applyFill="1" applyBorder="1" applyAlignment="1">
      <alignment wrapText="1"/>
    </xf>
    <xf numFmtId="0" fontId="3" fillId="0" borderId="0" xfId="3" applyFill="1"/>
    <xf numFmtId="0" fontId="24" fillId="0" borderId="2" xfId="0" applyFont="1" applyBorder="1" applyAlignment="1">
      <alignment horizontal="justify" wrapText="1"/>
    </xf>
    <xf numFmtId="0" fontId="26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5" fillId="0" borderId="0" xfId="22" applyFont="1" applyFill="1" applyBorder="1" applyAlignment="1">
      <alignment wrapText="1"/>
    </xf>
    <xf numFmtId="0" fontId="15" fillId="0" borderId="0" xfId="22" applyFont="1" applyFill="1" applyBorder="1" applyAlignment="1">
      <alignment horizontal="center" vertical="center"/>
    </xf>
    <xf numFmtId="0" fontId="19" fillId="0" borderId="0" xfId="22" applyFont="1" applyFill="1"/>
    <xf numFmtId="0" fontId="19" fillId="0" borderId="2" xfId="23" applyFont="1" applyFill="1" applyBorder="1" applyAlignment="1">
      <alignment horizontal="left" vertical="center" wrapText="1"/>
    </xf>
    <xf numFmtId="167" fontId="3" fillId="0" borderId="0" xfId="3" applyNumberFormat="1"/>
    <xf numFmtId="167" fontId="4" fillId="0" borderId="0" xfId="8" applyNumberFormat="1" applyFont="1"/>
    <xf numFmtId="167" fontId="17" fillId="0" borderId="0" xfId="3" applyNumberFormat="1" applyFont="1"/>
    <xf numFmtId="167" fontId="3" fillId="2" borderId="0" xfId="3" applyNumberFormat="1" applyFill="1" applyBorder="1"/>
    <xf numFmtId="167" fontId="3" fillId="2" borderId="0" xfId="3" applyNumberFormat="1" applyFill="1"/>
    <xf numFmtId="167" fontId="17" fillId="2" borderId="0" xfId="3" applyNumberFormat="1" applyFont="1" applyFill="1" applyBorder="1"/>
    <xf numFmtId="167" fontId="17" fillId="2" borderId="0" xfId="3" applyNumberFormat="1" applyFont="1" applyFill="1"/>
    <xf numFmtId="167" fontId="3" fillId="0" borderId="0" xfId="3" applyNumberFormat="1" applyFont="1"/>
    <xf numFmtId="167" fontId="0" fillId="0" borderId="0" xfId="3" applyNumberFormat="1" applyFont="1"/>
    <xf numFmtId="167" fontId="17" fillId="0" borderId="0" xfId="3" applyNumberFormat="1" applyFont="1" applyFill="1"/>
    <xf numFmtId="167" fontId="3" fillId="0" borderId="0" xfId="3" applyNumberFormat="1" applyFill="1" applyAlignment="1">
      <alignment horizontal="center" vertical="center"/>
    </xf>
    <xf numFmtId="167" fontId="3" fillId="0" borderId="0" xfId="3" applyNumberFormat="1" applyFill="1"/>
    <xf numFmtId="167" fontId="3" fillId="0" borderId="0" xfId="3" applyNumberFormat="1" applyFill="1" applyAlignment="1">
      <alignment vertical="center"/>
    </xf>
    <xf numFmtId="167" fontId="21" fillId="0" borderId="0" xfId="0" applyNumberFormat="1" applyFont="1"/>
    <xf numFmtId="167" fontId="13" fillId="3" borderId="2" xfId="5" applyNumberFormat="1" applyFont="1" applyFill="1" applyBorder="1" applyAlignment="1">
      <alignment horizontal="left" vertical="center" wrapText="1"/>
    </xf>
    <xf numFmtId="167" fontId="23" fillId="0" borderId="0" xfId="3" applyNumberFormat="1" applyFont="1"/>
    <xf numFmtId="166" fontId="3" fillId="0" borderId="0" xfId="3" applyNumberFormat="1"/>
    <xf numFmtId="168" fontId="17" fillId="0" borderId="0" xfId="3" applyNumberFormat="1" applyFont="1"/>
    <xf numFmtId="0" fontId="18" fillId="0" borderId="2" xfId="3" applyFont="1" applyFill="1" applyBorder="1" applyAlignment="1">
      <alignment vertical="center" wrapText="1"/>
    </xf>
    <xf numFmtId="0" fontId="18" fillId="0" borderId="2" xfId="0" applyFont="1" applyFill="1" applyBorder="1" applyAlignment="1">
      <alignment wrapText="1"/>
    </xf>
    <xf numFmtId="0" fontId="18" fillId="3" borderId="2" xfId="0" applyNumberFormat="1" applyFont="1" applyFill="1" applyBorder="1" applyAlignment="1">
      <alignment vertical="center" wrapText="1"/>
    </xf>
    <xf numFmtId="0" fontId="28" fillId="3" borderId="0" xfId="0" applyNumberFormat="1" applyFont="1" applyFill="1" applyBorder="1" applyAlignment="1">
      <alignment vertical="center" wrapText="1"/>
    </xf>
    <xf numFmtId="167" fontId="3" fillId="0" borderId="0" xfId="3" applyNumberFormat="1" applyBorder="1"/>
    <xf numFmtId="2" fontId="3" fillId="0" borderId="0" xfId="3" applyNumberFormat="1" applyFill="1"/>
    <xf numFmtId="165" fontId="18" fillId="3" borderId="2" xfId="26" applyNumberFormat="1" applyFont="1" applyFill="1" applyBorder="1" applyAlignment="1">
      <alignment horizontal="left" vertical="top" wrapText="1"/>
    </xf>
    <xf numFmtId="164" fontId="16" fillId="2" borderId="2" xfId="22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164" fontId="18" fillId="0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/>
    <xf numFmtId="164" fontId="18" fillId="2" borderId="2" xfId="22" applyNumberFormat="1" applyFont="1" applyFill="1" applyBorder="1" applyAlignment="1">
      <alignment vertical="center"/>
    </xf>
    <xf numFmtId="164" fontId="18" fillId="3" borderId="2" xfId="0" applyNumberFormat="1" applyFont="1" applyFill="1" applyBorder="1" applyAlignment="1">
      <alignment vertical="center"/>
    </xf>
    <xf numFmtId="164" fontId="16" fillId="0" borderId="2" xfId="22" applyNumberFormat="1" applyFont="1" applyFill="1" applyBorder="1" applyAlignment="1">
      <alignment vertical="center"/>
    </xf>
    <xf numFmtId="164" fontId="18" fillId="0" borderId="2" xfId="22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horizontal="right" vertical="center" wrapText="1"/>
    </xf>
    <xf numFmtId="164" fontId="16" fillId="2" borderId="2" xfId="22" applyNumberFormat="1" applyFont="1" applyFill="1" applyBorder="1" applyAlignment="1">
      <alignment horizontal="right" vertical="center"/>
    </xf>
    <xf numFmtId="164" fontId="18" fillId="2" borderId="2" xfId="22" applyNumberFormat="1" applyFont="1" applyFill="1" applyBorder="1" applyAlignment="1">
      <alignment horizontal="right" vertical="center"/>
    </xf>
    <xf numFmtId="164" fontId="15" fillId="2" borderId="2" xfId="22" applyNumberFormat="1" applyFont="1" applyFill="1" applyBorder="1" applyAlignment="1">
      <alignment vertical="center"/>
    </xf>
    <xf numFmtId="164" fontId="19" fillId="2" borderId="2" xfId="22" applyNumberFormat="1" applyFont="1" applyFill="1" applyBorder="1" applyAlignment="1">
      <alignment horizontal="right" vertical="center"/>
    </xf>
    <xf numFmtId="164" fontId="18" fillId="2" borderId="2" xfId="0" applyNumberFormat="1" applyFont="1" applyFill="1" applyBorder="1" applyAlignment="1">
      <alignment horizontal="right" vertical="center"/>
    </xf>
    <xf numFmtId="164" fontId="15" fillId="0" borderId="2" xfId="22" applyNumberFormat="1" applyFont="1" applyFill="1" applyBorder="1" applyAlignment="1">
      <alignment vertical="center"/>
    </xf>
    <xf numFmtId="164" fontId="16" fillId="2" borderId="2" xfId="0" applyNumberFormat="1" applyFont="1" applyFill="1" applyBorder="1" applyAlignment="1">
      <alignment horizontal="right" vertical="center"/>
    </xf>
    <xf numFmtId="164" fontId="18" fillId="0" borderId="2" xfId="0" applyNumberFormat="1" applyFont="1" applyFill="1" applyBorder="1" applyAlignment="1">
      <alignment horizontal="right" vertical="center"/>
    </xf>
    <xf numFmtId="164" fontId="7" fillId="2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/>
    <xf numFmtId="0" fontId="9" fillId="0" borderId="0" xfId="16" applyFont="1" applyFill="1"/>
    <xf numFmtId="0" fontId="9" fillId="0" borderId="0" xfId="16" applyFont="1" applyFill="1" applyAlignment="1">
      <alignment horizontal="right"/>
    </xf>
    <xf numFmtId="0" fontId="9" fillId="0" borderId="0" xfId="16" applyFont="1" applyFill="1" applyAlignment="1">
      <alignment wrapText="1"/>
    </xf>
    <xf numFmtId="0" fontId="9" fillId="0" borderId="2" xfId="22" applyFont="1" applyFill="1" applyBorder="1" applyAlignment="1">
      <alignment horizontal="center" vertical="center"/>
    </xf>
    <xf numFmtId="49" fontId="9" fillId="2" borderId="2" xfId="22" applyNumberFormat="1" applyFont="1" applyFill="1" applyBorder="1" applyAlignment="1">
      <alignment horizontal="center" vertical="center"/>
    </xf>
    <xf numFmtId="0" fontId="9" fillId="0" borderId="2" xfId="23" applyFont="1" applyFill="1" applyBorder="1" applyAlignment="1">
      <alignment horizontal="center" vertical="center"/>
    </xf>
    <xf numFmtId="0" fontId="31" fillId="0" borderId="2" xfId="23" applyFont="1" applyFill="1" applyBorder="1"/>
    <xf numFmtId="0" fontId="31" fillId="0" borderId="2" xfId="23" applyFont="1" applyFill="1" applyBorder="1" applyAlignment="1">
      <alignment horizontal="center" vertical="center"/>
    </xf>
    <xf numFmtId="0" fontId="9" fillId="0" borderId="2" xfId="16" applyFont="1" applyFill="1" applyBorder="1" applyAlignment="1">
      <alignment horizontal="center" vertical="center"/>
    </xf>
    <xf numFmtId="49" fontId="9" fillId="0" borderId="2" xfId="22" applyNumberFormat="1" applyFont="1" applyFill="1" applyBorder="1" applyAlignment="1">
      <alignment horizontal="center" vertical="center"/>
    </xf>
    <xf numFmtId="0" fontId="31" fillId="0" borderId="2" xfId="16" applyFont="1" applyFill="1" applyBorder="1"/>
    <xf numFmtId="0" fontId="31" fillId="0" borderId="2" xfId="16" applyFont="1" applyFill="1" applyBorder="1" applyAlignment="1">
      <alignment horizontal="center" vertical="center"/>
    </xf>
    <xf numFmtId="49" fontId="9" fillId="0" borderId="2" xfId="16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5" xfId="16" applyFont="1" applyFill="1" applyBorder="1" applyAlignment="1">
      <alignment horizontal="center" vertical="center"/>
    </xf>
    <xf numFmtId="0" fontId="9" fillId="2" borderId="2" xfId="22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5" fillId="0" borderId="2" xfId="16" applyFont="1" applyFill="1" applyBorder="1" applyAlignment="1">
      <alignment horizontal="center" vertical="center" wrapText="1"/>
    </xf>
    <xf numFmtId="0" fontId="10" fillId="0" borderId="0" xfId="16" applyFont="1" applyFill="1" applyAlignment="1">
      <alignment horizontal="center" vertical="center" wrapText="1"/>
    </xf>
    <xf numFmtId="0" fontId="4" fillId="0" borderId="0" xfId="16" applyFont="1" applyFill="1" applyAlignment="1"/>
    <xf numFmtId="0" fontId="22" fillId="0" borderId="0" xfId="0" applyFont="1" applyFill="1"/>
    <xf numFmtId="0" fontId="18" fillId="0" borderId="0" xfId="0" applyFont="1" applyFill="1"/>
    <xf numFmtId="0" fontId="7" fillId="0" borderId="0" xfId="3" applyFont="1" applyFill="1"/>
    <xf numFmtId="0" fontId="18" fillId="0" borderId="0" xfId="3" applyFont="1" applyFill="1"/>
    <xf numFmtId="0" fontId="36" fillId="0" borderId="0" xfId="3" applyFont="1" applyFill="1"/>
    <xf numFmtId="0" fontId="22" fillId="0" borderId="0" xfId="17" applyFont="1" applyFill="1" applyAlignment="1">
      <alignment horizontal="center" vertical="center"/>
    </xf>
    <xf numFmtId="0" fontId="22" fillId="0" borderId="0" xfId="17" applyFont="1" applyFill="1" applyAlignment="1">
      <alignment vertical="center"/>
    </xf>
    <xf numFmtId="164" fontId="22" fillId="0" borderId="0" xfId="17" applyNumberFormat="1" applyFont="1" applyFill="1" applyAlignment="1">
      <alignment horizontal="right" vertical="center"/>
    </xf>
    <xf numFmtId="0" fontId="7" fillId="0" borderId="0" xfId="19" applyFont="1" applyFill="1" applyAlignment="1">
      <alignment horizontal="center" vertical="center"/>
    </xf>
    <xf numFmtId="0" fontId="7" fillId="0" borderId="0" xfId="19" applyFont="1" applyFill="1"/>
    <xf numFmtId="0" fontId="7" fillId="0" borderId="0" xfId="19" applyFont="1" applyFill="1" applyAlignment="1">
      <alignment horizontal="left"/>
    </xf>
    <xf numFmtId="0" fontId="7" fillId="0" borderId="0" xfId="19" applyFont="1" applyFill="1" applyAlignment="1">
      <alignment vertical="center"/>
    </xf>
    <xf numFmtId="164" fontId="7" fillId="0" borderId="0" xfId="19" applyNumberFormat="1" applyFont="1" applyFill="1" applyAlignment="1">
      <alignment horizontal="right" vertical="center"/>
    </xf>
    <xf numFmtId="0" fontId="20" fillId="0" borderId="11" xfId="24" applyFont="1" applyFill="1" applyBorder="1" applyAlignment="1">
      <alignment horizontal="center" wrapText="1"/>
    </xf>
    <xf numFmtId="0" fontId="20" fillId="0" borderId="11" xfId="24" applyFont="1" applyFill="1" applyBorder="1" applyAlignment="1">
      <alignment vertical="center" wrapText="1"/>
    </xf>
    <xf numFmtId="0" fontId="20" fillId="0" borderId="11" xfId="24" applyFont="1" applyFill="1" applyBorder="1" applyAlignment="1">
      <alignment horizontal="center" vertical="center"/>
    </xf>
    <xf numFmtId="164" fontId="20" fillId="0" borderId="11" xfId="24" applyNumberFormat="1" applyFont="1" applyFill="1" applyBorder="1" applyAlignment="1">
      <alignment horizontal="center" vertical="center"/>
    </xf>
    <xf numFmtId="3" fontId="7" fillId="0" borderId="0" xfId="24" applyNumberFormat="1" applyFont="1" applyFill="1"/>
    <xf numFmtId="164" fontId="7" fillId="0" borderId="0" xfId="24" applyNumberFormat="1" applyFont="1" applyFill="1"/>
    <xf numFmtId="0" fontId="36" fillId="0" borderId="11" xfId="24" applyFont="1" applyFill="1" applyBorder="1" applyAlignment="1">
      <alignment vertical="center" wrapText="1"/>
    </xf>
    <xf numFmtId="0" fontId="36" fillId="0" borderId="11" xfId="24" applyFont="1" applyFill="1" applyBorder="1" applyAlignment="1">
      <alignment horizontal="center" vertical="center"/>
    </xf>
    <xf numFmtId="164" fontId="36" fillId="0" borderId="11" xfId="24" applyNumberFormat="1" applyFont="1" applyFill="1" applyBorder="1" applyAlignment="1">
      <alignment horizontal="center" vertical="center"/>
    </xf>
    <xf numFmtId="0" fontId="36" fillId="0" borderId="2" xfId="3" applyFont="1" applyFill="1" applyBorder="1" applyAlignment="1">
      <alignment horizontal="left" vertical="center" wrapText="1"/>
    </xf>
    <xf numFmtId="0" fontId="36" fillId="0" borderId="2" xfId="3" applyFont="1" applyFill="1" applyBorder="1" applyAlignment="1">
      <alignment horizontal="center" vertical="center"/>
    </xf>
    <xf numFmtId="164" fontId="36" fillId="0" borderId="11" xfId="24" applyNumberFormat="1" applyFont="1" applyFill="1" applyBorder="1" applyAlignment="1">
      <alignment horizontal="center" vertical="center" wrapText="1"/>
    </xf>
    <xf numFmtId="164" fontId="20" fillId="0" borderId="11" xfId="24" applyNumberFormat="1" applyFont="1" applyFill="1" applyBorder="1" applyAlignment="1">
      <alignment horizontal="center" vertical="center" wrapText="1"/>
    </xf>
    <xf numFmtId="0" fontId="36" fillId="0" borderId="12" xfId="24" applyFont="1" applyFill="1" applyBorder="1" applyAlignment="1">
      <alignment vertical="center" wrapText="1"/>
    </xf>
    <xf numFmtId="0" fontId="36" fillId="0" borderId="12" xfId="24" applyFont="1" applyFill="1" applyBorder="1" applyAlignment="1">
      <alignment horizontal="center" vertical="center"/>
    </xf>
    <xf numFmtId="164" fontId="36" fillId="0" borderId="12" xfId="24" applyNumberFormat="1" applyFont="1" applyFill="1" applyBorder="1" applyAlignment="1">
      <alignment horizontal="center" vertical="center"/>
    </xf>
    <xf numFmtId="0" fontId="36" fillId="0" borderId="13" xfId="24" applyFont="1" applyFill="1" applyBorder="1" applyAlignment="1">
      <alignment horizontal="center" vertical="center"/>
    </xf>
    <xf numFmtId="164" fontId="36" fillId="0" borderId="2" xfId="24" applyNumberFormat="1" applyFont="1" applyFill="1" applyBorder="1" applyAlignment="1">
      <alignment horizontal="center" vertical="center"/>
    </xf>
    <xf numFmtId="0" fontId="20" fillId="0" borderId="2" xfId="24" applyFont="1" applyFill="1" applyBorder="1" applyAlignment="1">
      <alignment wrapText="1"/>
    </xf>
    <xf numFmtId="2" fontId="36" fillId="0" borderId="2" xfId="24" applyNumberFormat="1" applyFont="1" applyFill="1" applyBorder="1" applyAlignment="1">
      <alignment horizontal="center"/>
    </xf>
    <xf numFmtId="164" fontId="36" fillId="0" borderId="2" xfId="24" applyNumberFormat="1" applyFont="1" applyFill="1" applyBorder="1" applyAlignment="1">
      <alignment horizontal="center"/>
    </xf>
    <xf numFmtId="0" fontId="36" fillId="0" borderId="2" xfId="24" applyFont="1" applyFill="1" applyBorder="1" applyAlignment="1">
      <alignment wrapText="1"/>
    </xf>
    <xf numFmtId="0" fontId="40" fillId="0" borderId="0" xfId="24" applyFont="1" applyFill="1"/>
    <xf numFmtId="0" fontId="18" fillId="0" borderId="0" xfId="0" applyFont="1"/>
    <xf numFmtId="0" fontId="22" fillId="0" borderId="0" xfId="0" applyFont="1"/>
    <xf numFmtId="0" fontId="36" fillId="0" borderId="0" xfId="3" applyFont="1" applyFill="1" applyAlignment="1">
      <alignment horizontal="center"/>
    </xf>
    <xf numFmtId="0" fontId="20" fillId="0" borderId="2" xfId="3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left" wrapText="1"/>
    </xf>
    <xf numFmtId="164" fontId="36" fillId="0" borderId="2" xfId="3" applyNumberFormat="1" applyFont="1" applyBorder="1" applyAlignment="1">
      <alignment horizontal="center" vertical="center" wrapText="1"/>
    </xf>
    <xf numFmtId="0" fontId="36" fillId="0" borderId="2" xfId="3" applyFont="1" applyFill="1" applyBorder="1" applyAlignment="1">
      <alignment wrapText="1"/>
    </xf>
    <xf numFmtId="0" fontId="42" fillId="0" borderId="0" xfId="3" applyFont="1" applyFill="1" applyBorder="1" applyAlignment="1">
      <alignment vertical="center" wrapText="1"/>
    </xf>
    <xf numFmtId="164" fontId="43" fillId="0" borderId="0" xfId="3" applyNumberFormat="1" applyFont="1" applyFill="1" applyBorder="1" applyAlignment="1">
      <alignment horizontal="center" vertical="center"/>
    </xf>
    <xf numFmtId="164" fontId="42" fillId="0" borderId="0" xfId="3" applyNumberFormat="1" applyFont="1" applyBorder="1" applyAlignment="1">
      <alignment horizontal="center" wrapText="1"/>
    </xf>
    <xf numFmtId="0" fontId="36" fillId="0" borderId="0" xfId="5" applyNumberFormat="1" applyFont="1" applyFill="1" applyAlignment="1" applyProtection="1">
      <alignment horizontal="left"/>
      <protection hidden="1"/>
    </xf>
    <xf numFmtId="0" fontId="36" fillId="0" borderId="0" xfId="5" applyFont="1" applyAlignment="1" applyProtection="1">
      <alignment horizontal="center"/>
      <protection hidden="1"/>
    </xf>
    <xf numFmtId="0" fontId="2" fillId="0" borderId="0" xfId="5" applyFont="1" applyAlignment="1">
      <alignment horizontal="center"/>
    </xf>
    <xf numFmtId="0" fontId="36" fillId="0" borderId="0" xfId="5" applyFont="1" applyAlignment="1" applyProtection="1">
      <alignment horizontal="right"/>
      <protection hidden="1"/>
    </xf>
    <xf numFmtId="0" fontId="36" fillId="0" borderId="0" xfId="5" applyFont="1" applyAlignment="1" applyProtection="1">
      <protection hidden="1"/>
    </xf>
    <xf numFmtId="0" fontId="44" fillId="0" borderId="0" xfId="17" applyFont="1"/>
    <xf numFmtId="0" fontId="36" fillId="0" borderId="0" xfId="28" applyFont="1"/>
    <xf numFmtId="0" fontId="36" fillId="0" borderId="0" xfId="28" applyFont="1" applyAlignment="1">
      <alignment horizontal="center"/>
    </xf>
    <xf numFmtId="0" fontId="36" fillId="0" borderId="0" xfId="37" applyFont="1"/>
    <xf numFmtId="0" fontId="36" fillId="0" borderId="0" xfId="37" applyNumberFormat="1" applyFont="1" applyFill="1" applyAlignment="1" applyProtection="1">
      <alignment horizontal="centerContinuous"/>
      <protection hidden="1"/>
    </xf>
    <xf numFmtId="0" fontId="36" fillId="0" borderId="0" xfId="37" applyFont="1" applyAlignment="1" applyProtection="1">
      <alignment horizontal="center"/>
      <protection hidden="1"/>
    </xf>
    <xf numFmtId="0" fontId="36" fillId="0" borderId="0" xfId="37" applyFont="1" applyProtection="1">
      <protection hidden="1"/>
    </xf>
    <xf numFmtId="0" fontId="45" fillId="0" borderId="2" xfId="39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39" applyNumberFormat="1" applyFont="1" applyFill="1" applyBorder="1" applyAlignment="1" applyProtection="1">
      <alignment horizontal="center"/>
      <protection hidden="1"/>
    </xf>
    <xf numFmtId="169" fontId="20" fillId="0" borderId="2" xfId="37" applyNumberFormat="1" applyFont="1" applyFill="1" applyBorder="1" applyAlignment="1" applyProtection="1">
      <alignment wrapText="1"/>
      <protection hidden="1"/>
    </xf>
    <xf numFmtId="170" fontId="20" fillId="0" borderId="2" xfId="37" applyNumberFormat="1" applyFont="1" applyFill="1" applyBorder="1" applyAlignment="1" applyProtection="1">
      <alignment horizontal="center"/>
      <protection hidden="1"/>
    </xf>
    <xf numFmtId="171" fontId="20" fillId="0" borderId="2" xfId="37" applyNumberFormat="1" applyFont="1" applyFill="1" applyBorder="1" applyAlignment="1" applyProtection="1">
      <alignment horizontal="center"/>
      <protection hidden="1"/>
    </xf>
    <xf numFmtId="172" fontId="20" fillId="0" borderId="2" xfId="37" applyNumberFormat="1" applyFont="1" applyFill="1" applyBorder="1" applyAlignment="1" applyProtection="1">
      <alignment horizontal="center"/>
      <protection hidden="1"/>
    </xf>
    <xf numFmtId="173" fontId="20" fillId="0" borderId="2" xfId="37" applyNumberFormat="1" applyFont="1" applyFill="1" applyBorder="1" applyAlignment="1" applyProtection="1">
      <protection hidden="1"/>
    </xf>
    <xf numFmtId="0" fontId="20" fillId="0" borderId="0" xfId="37" applyFont="1"/>
    <xf numFmtId="169" fontId="36" fillId="0" borderId="2" xfId="37" applyNumberFormat="1" applyFont="1" applyFill="1" applyBorder="1" applyAlignment="1" applyProtection="1">
      <alignment wrapText="1"/>
      <protection hidden="1"/>
    </xf>
    <xf numFmtId="170" fontId="36" fillId="0" borderId="2" xfId="37" applyNumberFormat="1" applyFont="1" applyFill="1" applyBorder="1" applyAlignment="1" applyProtection="1">
      <alignment horizontal="center"/>
      <protection hidden="1"/>
    </xf>
    <xf numFmtId="171" fontId="36" fillId="0" borderId="2" xfId="37" applyNumberFormat="1" applyFont="1" applyFill="1" applyBorder="1" applyAlignment="1" applyProtection="1">
      <alignment horizontal="center"/>
      <protection hidden="1"/>
    </xf>
    <xf numFmtId="172" fontId="36" fillId="0" borderId="2" xfId="37" applyNumberFormat="1" applyFont="1" applyFill="1" applyBorder="1" applyAlignment="1" applyProtection="1">
      <alignment horizontal="center"/>
      <protection hidden="1"/>
    </xf>
    <xf numFmtId="173" fontId="36" fillId="0" borderId="2" xfId="37" applyNumberFormat="1" applyFont="1" applyFill="1" applyBorder="1" applyAlignment="1" applyProtection="1">
      <protection hidden="1"/>
    </xf>
    <xf numFmtId="0" fontId="36" fillId="0" borderId="0" xfId="37" applyNumberFormat="1" applyFont="1" applyFill="1" applyBorder="1" applyAlignment="1" applyProtection="1">
      <alignment horizontal="center"/>
      <protection hidden="1"/>
    </xf>
    <xf numFmtId="0" fontId="36" fillId="0" borderId="0" xfId="37" applyFont="1" applyBorder="1" applyAlignment="1" applyProtection="1">
      <alignment horizontal="center"/>
      <protection hidden="1"/>
    </xf>
    <xf numFmtId="0" fontId="36" fillId="0" borderId="0" xfId="37" applyNumberFormat="1" applyFont="1" applyFill="1" applyAlignment="1" applyProtection="1">
      <alignment horizontal="center"/>
      <protection hidden="1"/>
    </xf>
    <xf numFmtId="0" fontId="36" fillId="0" borderId="0" xfId="37" applyFont="1" applyAlignment="1">
      <alignment horizontal="center"/>
    </xf>
    <xf numFmtId="0" fontId="36" fillId="0" borderId="0" xfId="28" applyFont="1" applyProtection="1">
      <protection hidden="1"/>
    </xf>
    <xf numFmtId="0" fontId="36" fillId="0" borderId="0" xfId="28" applyFont="1" applyAlignment="1" applyProtection="1">
      <alignment horizontal="center"/>
      <protection hidden="1"/>
    </xf>
    <xf numFmtId="0" fontId="18" fillId="0" borderId="0" xfId="38" applyFont="1"/>
    <xf numFmtId="0" fontId="18" fillId="0" borderId="0" xfId="38" applyFont="1" applyProtection="1">
      <protection hidden="1"/>
    </xf>
    <xf numFmtId="0" fontId="37" fillId="0" borderId="0" xfId="28" applyFont="1" applyAlignment="1">
      <alignment horizontal="center" wrapText="1"/>
    </xf>
    <xf numFmtId="0" fontId="20" fillId="0" borderId="0" xfId="37" applyNumberFormat="1" applyFont="1" applyFill="1" applyAlignment="1" applyProtection="1">
      <protection hidden="1"/>
    </xf>
    <xf numFmtId="0" fontId="45" fillId="0" borderId="2" xfId="39" applyNumberFormat="1" applyFont="1" applyFill="1" applyBorder="1" applyAlignment="1" applyProtection="1">
      <alignment horizontal="center"/>
      <protection hidden="1"/>
    </xf>
    <xf numFmtId="0" fontId="20" fillId="0" borderId="0" xfId="37" applyNumberFormat="1" applyFont="1" applyFill="1" applyBorder="1" applyAlignment="1" applyProtection="1">
      <protection hidden="1"/>
    </xf>
    <xf numFmtId="169" fontId="20" fillId="0" borderId="2" xfId="37" applyNumberFormat="1" applyFont="1" applyFill="1" applyBorder="1" applyAlignment="1" applyProtection="1">
      <alignment horizontal="center"/>
      <protection hidden="1"/>
    </xf>
    <xf numFmtId="169" fontId="36" fillId="0" borderId="2" xfId="37" applyNumberFormat="1" applyFont="1" applyFill="1" applyBorder="1" applyAlignment="1" applyProtection="1">
      <alignment horizontal="center"/>
      <protection hidden="1"/>
    </xf>
    <xf numFmtId="0" fontId="36" fillId="0" borderId="0" xfId="37" applyNumberFormat="1" applyFont="1" applyFill="1" applyBorder="1" applyAlignment="1" applyProtection="1">
      <protection hidden="1"/>
    </xf>
    <xf numFmtId="0" fontId="36" fillId="0" borderId="0" xfId="37" applyFont="1" applyFill="1" applyBorder="1" applyAlignment="1" applyProtection="1">
      <protection hidden="1"/>
    </xf>
    <xf numFmtId="0" fontId="3" fillId="0" borderId="0" xfId="19" applyFill="1" applyAlignment="1">
      <alignment horizontal="center" vertical="center"/>
    </xf>
    <xf numFmtId="0" fontId="3" fillId="0" borderId="0" xfId="19" applyFill="1"/>
    <xf numFmtId="0" fontId="3" fillId="0" borderId="0" xfId="19" applyFill="1" applyAlignment="1">
      <alignment horizontal="left"/>
    </xf>
    <xf numFmtId="164" fontId="3" fillId="0" borderId="0" xfId="19" applyNumberFormat="1" applyFill="1" applyAlignment="1">
      <alignment horizontal="right" vertical="center"/>
    </xf>
    <xf numFmtId="0" fontId="21" fillId="0" borderId="0" xfId="19" applyFont="1" applyFill="1" applyBorder="1" applyAlignment="1">
      <alignment horizontal="center" vertical="center" wrapText="1"/>
    </xf>
    <xf numFmtId="0" fontId="21" fillId="0" borderId="0" xfId="19" applyFont="1" applyFill="1" applyBorder="1" applyAlignment="1">
      <alignment horizontal="center" wrapText="1"/>
    </xf>
    <xf numFmtId="0" fontId="21" fillId="0" borderId="0" xfId="19" applyFont="1" applyFill="1" applyBorder="1" applyAlignment="1">
      <alignment horizontal="left" wrapText="1"/>
    </xf>
    <xf numFmtId="0" fontId="4" fillId="0" borderId="14" xfId="19" applyFont="1" applyFill="1" applyBorder="1" applyAlignment="1">
      <alignment horizontal="right" vertical="center" wrapText="1"/>
    </xf>
    <xf numFmtId="0" fontId="18" fillId="0" borderId="2" xfId="19" applyFont="1" applyFill="1" applyBorder="1" applyAlignment="1">
      <alignment horizontal="center" vertical="center" wrapText="1"/>
    </xf>
    <xf numFmtId="0" fontId="18" fillId="0" borderId="2" xfId="19" applyNumberFormat="1" applyFont="1" applyFill="1" applyBorder="1" applyAlignment="1">
      <alignment horizontal="center" vertical="center" wrapText="1"/>
    </xf>
    <xf numFmtId="0" fontId="18" fillId="0" borderId="15" xfId="19" applyFont="1" applyFill="1" applyBorder="1" applyAlignment="1">
      <alignment horizontal="left" vertical="center" wrapText="1"/>
    </xf>
    <xf numFmtId="175" fontId="18" fillId="0" borderId="2" xfId="19" applyNumberFormat="1" applyFont="1" applyFill="1" applyBorder="1" applyAlignment="1">
      <alignment horizontal="right" vertical="center" wrapText="1"/>
    </xf>
    <xf numFmtId="164" fontId="18" fillId="0" borderId="2" xfId="19" applyNumberFormat="1" applyFont="1" applyFill="1" applyBorder="1" applyAlignment="1">
      <alignment horizontal="right" vertical="center" wrapText="1"/>
    </xf>
    <xf numFmtId="0" fontId="18" fillId="0" borderId="2" xfId="19" applyFont="1" applyFill="1" applyBorder="1" applyAlignment="1">
      <alignment horizontal="left" vertical="center" wrapText="1"/>
    </xf>
    <xf numFmtId="0" fontId="0" fillId="0" borderId="0" xfId="0" applyFill="1"/>
    <xf numFmtId="0" fontId="18" fillId="0" borderId="5" xfId="19" applyFont="1" applyFill="1" applyBorder="1" applyAlignment="1">
      <alignment horizontal="left" vertical="center" wrapText="1"/>
    </xf>
    <xf numFmtId="164" fontId="22" fillId="0" borderId="2" xfId="17" applyNumberFormat="1" applyFont="1" applyFill="1" applyBorder="1" applyAlignment="1">
      <alignment horizontal="right" vertical="center"/>
    </xf>
    <xf numFmtId="0" fontId="18" fillId="0" borderId="15" xfId="19" applyFont="1" applyBorder="1" applyAlignment="1">
      <alignment horizontal="left" wrapText="1"/>
    </xf>
    <xf numFmtId="164" fontId="18" fillId="0" borderId="2" xfId="19" applyNumberFormat="1" applyFont="1" applyFill="1" applyBorder="1" applyAlignment="1">
      <alignment horizontal="right" vertical="center"/>
    </xf>
    <xf numFmtId="0" fontId="18" fillId="0" borderId="16" xfId="19" applyFont="1" applyBorder="1" applyAlignment="1">
      <alignment horizontal="left" vertical="center" wrapText="1"/>
    </xf>
    <xf numFmtId="164" fontId="19" fillId="0" borderId="2" xfId="17" applyNumberFormat="1" applyFont="1" applyFill="1" applyBorder="1" applyAlignment="1">
      <alignment horizontal="right" vertical="center"/>
    </xf>
    <xf numFmtId="0" fontId="18" fillId="0" borderId="2" xfId="19" applyFont="1" applyFill="1" applyBorder="1" applyAlignment="1">
      <alignment vertical="center" wrapText="1"/>
    </xf>
    <xf numFmtId="0" fontId="18" fillId="0" borderId="5" xfId="19" applyFont="1" applyFill="1" applyBorder="1" applyAlignment="1">
      <alignment vertical="center" wrapText="1"/>
    </xf>
    <xf numFmtId="164" fontId="47" fillId="0" borderId="2" xfId="17" applyNumberFormat="1" applyFont="1" applyFill="1" applyBorder="1" applyAlignment="1">
      <alignment horizontal="right" vertical="center"/>
    </xf>
    <xf numFmtId="175" fontId="0" fillId="0" borderId="0" xfId="0" applyNumberFormat="1"/>
    <xf numFmtId="0" fontId="22" fillId="0" borderId="0" xfId="17" applyFont="1" applyAlignment="1">
      <alignment horizontal="center" vertical="center"/>
    </xf>
    <xf numFmtId="0" fontId="18" fillId="0" borderId="0" xfId="19" applyFont="1" applyBorder="1" applyAlignment="1">
      <alignment horizontal="center" vertical="center" wrapText="1"/>
    </xf>
    <xf numFmtId="0" fontId="22" fillId="0" borderId="0" xfId="17" applyFont="1" applyAlignment="1">
      <alignment horizontal="left"/>
    </xf>
    <xf numFmtId="0" fontId="7" fillId="0" borderId="0" xfId="19" applyFont="1" applyBorder="1" applyAlignment="1">
      <alignment horizontal="center" vertical="center" wrapText="1"/>
    </xf>
    <xf numFmtId="0" fontId="1" fillId="0" borderId="0" xfId="17"/>
    <xf numFmtId="164" fontId="22" fillId="0" borderId="0" xfId="0" applyNumberFormat="1" applyFont="1" applyFill="1"/>
    <xf numFmtId="0" fontId="14" fillId="0" borderId="0" xfId="22" applyFont="1" applyFill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0" fontId="15" fillId="0" borderId="1" xfId="22" applyFont="1" applyFill="1" applyBorder="1" applyAlignment="1">
      <alignment horizontal="center" wrapText="1"/>
    </xf>
    <xf numFmtId="0" fontId="15" fillId="0" borderId="3" xfId="22" applyFont="1" applyFill="1" applyBorder="1" applyAlignment="1">
      <alignment horizontal="center" wrapText="1"/>
    </xf>
    <xf numFmtId="164" fontId="18" fillId="2" borderId="0" xfId="0" applyNumberFormat="1" applyFont="1" applyFill="1" applyAlignment="1">
      <alignment horizontal="right"/>
    </xf>
    <xf numFmtId="0" fontId="9" fillId="0" borderId="1" xfId="16" applyFont="1" applyFill="1" applyBorder="1" applyAlignment="1">
      <alignment horizontal="left" vertical="center" wrapText="1"/>
    </xf>
    <xf numFmtId="0" fontId="32" fillId="0" borderId="3" xfId="16" applyFont="1" applyBorder="1" applyAlignment="1">
      <alignment horizontal="left" vertical="center" wrapText="1"/>
    </xf>
    <xf numFmtId="0" fontId="7" fillId="0" borderId="1" xfId="16" applyFont="1" applyFill="1" applyBorder="1" applyAlignment="1">
      <alignment horizontal="left" vertical="center" wrapText="1"/>
    </xf>
    <xf numFmtId="0" fontId="9" fillId="0" borderId="2" xfId="16" applyFont="1" applyFill="1" applyBorder="1" applyAlignment="1">
      <alignment horizontal="left" vertical="center" wrapText="1"/>
    </xf>
    <xf numFmtId="0" fontId="33" fillId="0" borderId="2" xfId="16" applyFont="1" applyBorder="1" applyAlignment="1">
      <alignment horizontal="left" vertical="center" wrapText="1"/>
    </xf>
    <xf numFmtId="0" fontId="9" fillId="2" borderId="2" xfId="22" applyFont="1" applyFill="1" applyBorder="1" applyAlignment="1">
      <alignment horizontal="left" wrapText="1"/>
    </xf>
    <xf numFmtId="0" fontId="7" fillId="0" borderId="1" xfId="22" applyFont="1" applyFill="1" applyBorder="1" applyAlignment="1">
      <alignment horizontal="left" wrapText="1"/>
    </xf>
    <xf numFmtId="0" fontId="7" fillId="0" borderId="3" xfId="22" applyFont="1" applyFill="1" applyBorder="1" applyAlignment="1">
      <alignment horizontal="left" wrapText="1"/>
    </xf>
    <xf numFmtId="0" fontId="31" fillId="0" borderId="2" xfId="23" applyFont="1" applyFill="1" applyBorder="1" applyAlignment="1">
      <alignment horizontal="left" vertical="center" wrapText="1"/>
    </xf>
    <xf numFmtId="0" fontId="9" fillId="0" borderId="2" xfId="23" applyFont="1" applyFill="1" applyBorder="1" applyAlignment="1">
      <alignment horizontal="left" vertical="center" wrapText="1"/>
    </xf>
    <xf numFmtId="0" fontId="31" fillId="0" borderId="1" xfId="16" applyFont="1" applyFill="1" applyBorder="1" applyAlignment="1">
      <alignment horizontal="left" vertical="center" wrapText="1"/>
    </xf>
    <xf numFmtId="0" fontId="9" fillId="0" borderId="3" xfId="16" applyFont="1" applyFill="1" applyBorder="1" applyAlignment="1">
      <alignment horizontal="left" vertical="center" wrapText="1"/>
    </xf>
    <xf numFmtId="0" fontId="9" fillId="0" borderId="1" xfId="16" applyNumberFormat="1" applyFont="1" applyFill="1" applyBorder="1" applyAlignment="1">
      <alignment horizontal="left" vertical="center" wrapText="1"/>
    </xf>
    <xf numFmtId="0" fontId="9" fillId="0" borderId="3" xfId="16" applyNumberFormat="1" applyFont="1" applyFill="1" applyBorder="1" applyAlignment="1">
      <alignment horizontal="left" vertical="center" wrapText="1"/>
    </xf>
    <xf numFmtId="0" fontId="10" fillId="0" borderId="0" xfId="16" applyFont="1" applyFill="1" applyAlignment="1">
      <alignment horizontal="center" vertical="center" wrapText="1"/>
    </xf>
    <xf numFmtId="0" fontId="31" fillId="0" borderId="1" xfId="16" applyFont="1" applyFill="1" applyBorder="1" applyAlignment="1">
      <alignment horizontal="center"/>
    </xf>
    <xf numFmtId="0" fontId="31" fillId="0" borderId="3" xfId="16" applyFont="1" applyFill="1" applyBorder="1" applyAlignment="1">
      <alignment horizontal="center"/>
    </xf>
    <xf numFmtId="0" fontId="31" fillId="0" borderId="9" xfId="16" applyFont="1" applyFill="1" applyBorder="1" applyAlignment="1">
      <alignment horizontal="center" vertical="center" wrapText="1"/>
    </xf>
    <xf numFmtId="0" fontId="1" fillId="0" borderId="8" xfId="16" applyBorder="1" applyAlignment="1">
      <alignment horizontal="center"/>
    </xf>
    <xf numFmtId="0" fontId="1" fillId="0" borderId="7" xfId="16" applyBorder="1" applyAlignment="1">
      <alignment horizontal="center"/>
    </xf>
    <xf numFmtId="0" fontId="1" fillId="0" borderId="6" xfId="16" applyBorder="1" applyAlignment="1">
      <alignment horizontal="center"/>
    </xf>
    <xf numFmtId="165" fontId="7" fillId="2" borderId="1" xfId="26" applyNumberFormat="1" applyFont="1" applyFill="1" applyBorder="1" applyAlignment="1">
      <alignment horizontal="left" vertical="top" wrapText="1"/>
    </xf>
    <xf numFmtId="165" fontId="18" fillId="2" borderId="3" xfId="26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165" fontId="7" fillId="3" borderId="1" xfId="26" applyNumberFormat="1" applyFont="1" applyFill="1" applyBorder="1" applyAlignment="1">
      <alignment horizontal="left" vertical="top" wrapText="1"/>
    </xf>
    <xf numFmtId="165" fontId="7" fillId="3" borderId="3" xfId="26" applyNumberFormat="1" applyFont="1" applyFill="1" applyBorder="1" applyAlignment="1">
      <alignment horizontal="left" vertical="top" wrapText="1"/>
    </xf>
    <xf numFmtId="0" fontId="36" fillId="0" borderId="0" xfId="28" applyFont="1" applyAlignment="1">
      <alignment horizontal="right"/>
    </xf>
    <xf numFmtId="0" fontId="37" fillId="0" borderId="0" xfId="28" applyFont="1" applyAlignment="1">
      <alignment horizontal="center" wrapText="1"/>
    </xf>
    <xf numFmtId="0" fontId="45" fillId="0" borderId="2" xfId="39" applyNumberFormat="1" applyFont="1" applyFill="1" applyBorder="1" applyAlignment="1" applyProtection="1">
      <alignment horizontal="center" vertical="center" wrapText="1"/>
      <protection hidden="1"/>
    </xf>
    <xf numFmtId="174" fontId="20" fillId="0" borderId="1" xfId="37" applyNumberFormat="1" applyFont="1" applyFill="1" applyBorder="1" applyAlignment="1" applyProtection="1">
      <alignment horizontal="center"/>
      <protection hidden="1"/>
    </xf>
    <xf numFmtId="174" fontId="20" fillId="0" borderId="4" xfId="37" applyNumberFormat="1" applyFont="1" applyFill="1" applyBorder="1" applyAlignment="1" applyProtection="1">
      <alignment horizontal="center"/>
      <protection hidden="1"/>
    </xf>
    <xf numFmtId="174" fontId="20" fillId="0" borderId="3" xfId="37" applyNumberFormat="1" applyFont="1" applyFill="1" applyBorder="1" applyAlignment="1" applyProtection="1">
      <alignment horizontal="center"/>
      <protection hidden="1"/>
    </xf>
    <xf numFmtId="0" fontId="36" fillId="0" borderId="0" xfId="28" applyFont="1" applyAlignment="1"/>
    <xf numFmtId="0" fontId="18" fillId="0" borderId="15" xfId="19" applyFont="1" applyFill="1" applyBorder="1" applyAlignment="1">
      <alignment horizontal="center" vertical="center" wrapText="1"/>
    </xf>
    <xf numFmtId="0" fontId="18" fillId="0" borderId="5" xfId="19" applyFont="1" applyFill="1" applyBorder="1" applyAlignment="1">
      <alignment horizontal="center" vertical="center" wrapText="1"/>
    </xf>
    <xf numFmtId="0" fontId="18" fillId="0" borderId="15" xfId="19" applyFont="1" applyFill="1" applyBorder="1" applyAlignment="1">
      <alignment horizontal="left" vertical="center" wrapText="1"/>
    </xf>
    <xf numFmtId="0" fontId="18" fillId="0" borderId="5" xfId="19" applyFont="1" applyFill="1" applyBorder="1" applyAlignment="1">
      <alignment horizontal="left" vertical="center" wrapText="1"/>
    </xf>
    <xf numFmtId="0" fontId="46" fillId="0" borderId="0" xfId="19" applyFont="1" applyFill="1" applyBorder="1" applyAlignment="1">
      <alignment horizontal="center" wrapText="1"/>
    </xf>
    <xf numFmtId="164" fontId="18" fillId="0" borderId="15" xfId="19" applyNumberFormat="1" applyFont="1" applyFill="1" applyBorder="1" applyAlignment="1">
      <alignment horizontal="center" vertical="center" wrapText="1"/>
    </xf>
    <xf numFmtId="164" fontId="18" fillId="0" borderId="5" xfId="19" applyNumberFormat="1" applyFont="1" applyFill="1" applyBorder="1" applyAlignment="1">
      <alignment horizontal="center" vertical="center" wrapText="1"/>
    </xf>
    <xf numFmtId="0" fontId="18" fillId="0" borderId="15" xfId="19" applyFont="1" applyBorder="1" applyAlignment="1">
      <alignment horizontal="center" vertical="center" wrapText="1"/>
    </xf>
    <xf numFmtId="0" fontId="18" fillId="0" borderId="5" xfId="19" applyFont="1" applyBorder="1" applyAlignment="1">
      <alignment horizontal="center" vertical="center" wrapText="1"/>
    </xf>
    <xf numFmtId="0" fontId="18" fillId="2" borderId="15" xfId="19" applyFont="1" applyFill="1" applyBorder="1" applyAlignment="1">
      <alignment horizontal="left" vertical="center" wrapText="1"/>
    </xf>
    <xf numFmtId="0" fontId="18" fillId="2" borderId="5" xfId="19" applyFont="1" applyFill="1" applyBorder="1" applyAlignment="1">
      <alignment horizontal="left" vertical="center" wrapText="1"/>
    </xf>
    <xf numFmtId="0" fontId="18" fillId="0" borderId="16" xfId="19" applyFont="1" applyBorder="1" applyAlignment="1">
      <alignment horizontal="center" vertical="center" wrapText="1"/>
    </xf>
    <xf numFmtId="0" fontId="18" fillId="2" borderId="16" xfId="19" applyFont="1" applyFill="1" applyBorder="1" applyAlignment="1">
      <alignment horizontal="left" vertical="center" wrapText="1"/>
    </xf>
    <xf numFmtId="0" fontId="22" fillId="0" borderId="15" xfId="17" applyFont="1" applyBorder="1" applyAlignment="1">
      <alignment horizontal="center" vertical="center"/>
    </xf>
    <xf numFmtId="0" fontId="22" fillId="0" borderId="5" xfId="17" applyFont="1" applyBorder="1" applyAlignment="1">
      <alignment horizontal="center" vertical="center"/>
    </xf>
    <xf numFmtId="0" fontId="22" fillId="0" borderId="15" xfId="17" applyFont="1" applyBorder="1" applyAlignment="1">
      <alignment vertical="center" wrapText="1"/>
    </xf>
    <xf numFmtId="0" fontId="22" fillId="0" borderId="5" xfId="17" applyFont="1" applyBorder="1" applyAlignment="1">
      <alignment vertical="center" wrapText="1"/>
    </xf>
    <xf numFmtId="0" fontId="18" fillId="0" borderId="15" xfId="19" applyFont="1" applyBorder="1" applyAlignment="1">
      <alignment horizontal="center" vertical="center"/>
    </xf>
    <xf numFmtId="0" fontId="18" fillId="0" borderId="5" xfId="19" applyFont="1" applyBorder="1" applyAlignment="1">
      <alignment horizontal="center" vertical="center"/>
    </xf>
    <xf numFmtId="0" fontId="18" fillId="0" borderId="15" xfId="19" applyFont="1" applyBorder="1" applyAlignment="1">
      <alignment horizontal="left" vertical="center" wrapText="1"/>
    </xf>
    <xf numFmtId="0" fontId="18" fillId="0" borderId="5" xfId="19" applyFont="1" applyBorder="1" applyAlignment="1">
      <alignment horizontal="left" vertical="center" wrapText="1"/>
    </xf>
    <xf numFmtId="0" fontId="22" fillId="0" borderId="15" xfId="17" applyFont="1" applyFill="1" applyBorder="1" applyAlignment="1">
      <alignment horizontal="center" vertical="center"/>
    </xf>
    <xf numFmtId="0" fontId="22" fillId="0" borderId="5" xfId="17" applyFont="1" applyFill="1" applyBorder="1" applyAlignment="1">
      <alignment horizontal="center" vertical="center"/>
    </xf>
    <xf numFmtId="0" fontId="47" fillId="0" borderId="1" xfId="17" applyFont="1" applyBorder="1" applyAlignment="1">
      <alignment horizontal="center" vertical="center"/>
    </xf>
    <xf numFmtId="0" fontId="47" fillId="0" borderId="4" xfId="17" applyFont="1" applyBorder="1" applyAlignment="1">
      <alignment horizontal="center" vertical="center"/>
    </xf>
    <xf numFmtId="0" fontId="47" fillId="0" borderId="3" xfId="17" applyFont="1" applyBorder="1" applyAlignment="1">
      <alignment horizontal="center" vertical="center"/>
    </xf>
    <xf numFmtId="0" fontId="22" fillId="0" borderId="16" xfId="17" applyFont="1" applyBorder="1" applyAlignment="1">
      <alignment horizontal="center" vertical="center"/>
    </xf>
    <xf numFmtId="0" fontId="18" fillId="0" borderId="16" xfId="19" applyFont="1" applyBorder="1" applyAlignment="1">
      <alignment horizontal="left" vertical="center" wrapText="1"/>
    </xf>
    <xf numFmtId="0" fontId="37" fillId="0" borderId="0" xfId="3" applyFont="1" applyFill="1" applyAlignment="1">
      <alignment horizontal="center" wrapText="1"/>
    </xf>
    <xf numFmtId="0" fontId="41" fillId="0" borderId="0" xfId="3" applyFont="1" applyAlignment="1">
      <alignment wrapText="1"/>
    </xf>
    <xf numFmtId="0" fontId="37" fillId="0" borderId="0" xfId="24" applyFont="1" applyFill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18" fillId="0" borderId="10" xfId="24" applyFont="1" applyFill="1" applyBorder="1" applyAlignment="1">
      <alignment horizontal="right"/>
    </xf>
    <xf numFmtId="0" fontId="36" fillId="0" borderId="0" xfId="24" applyFont="1" applyFill="1" applyAlignment="1">
      <alignment horizontal="right"/>
    </xf>
  </cellXfs>
  <cellStyles count="41">
    <cellStyle name="Excel Built-in Обычный 10" xfId="24"/>
    <cellStyle name="Обычный" xfId="0" builtinId="0"/>
    <cellStyle name="Обычный 10" xfId="3"/>
    <cellStyle name="Обычный 11" xfId="4"/>
    <cellStyle name="Обычный 2" xfId="1"/>
    <cellStyle name="Обычный 2 10" xfId="6"/>
    <cellStyle name="Обычный 2 10 2" xfId="28"/>
    <cellStyle name="Обычный 2 11" xfId="5"/>
    <cellStyle name="Обычный 2 11 2" xfId="7"/>
    <cellStyle name="Обычный 2 12" xfId="27"/>
    <cellStyle name="Обычный 2 12 2" xfId="29"/>
    <cellStyle name="Обычный 2 12 3" xfId="32"/>
    <cellStyle name="Обычный 2 12 3 2" xfId="34"/>
    <cellStyle name="Обычный 2 12 3 2 2" xfId="37"/>
    <cellStyle name="Обычный 2 13" xfId="30"/>
    <cellStyle name="Обычный 2 14" xfId="31"/>
    <cellStyle name="Обычный 2 14 2" xfId="35"/>
    <cellStyle name="Обычный 2 14 3" xfId="38"/>
    <cellStyle name="Обычный 2 15" xfId="33"/>
    <cellStyle name="Обычный 2 16" xfId="36"/>
    <cellStyle name="Обычный 2 17" xfId="40"/>
    <cellStyle name="Обычный 2 2" xfId="8"/>
    <cellStyle name="Обычный 2 3" xfId="9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2 9" xfId="15"/>
    <cellStyle name="Обычный 3" xfId="16"/>
    <cellStyle name="Обычный 4" xfId="17"/>
    <cellStyle name="Обычный 5" xfId="2"/>
    <cellStyle name="Обычный 8" xfId="18"/>
    <cellStyle name="Обычный 9" xfId="19"/>
    <cellStyle name="Обычный_tmp" xfId="39"/>
    <cellStyle name="Обычный_доходы изменения КБК" xfId="25"/>
    <cellStyle name="Обычный_Лист1 2" xfId="22"/>
    <cellStyle name="Обычный_Лист1 3" xfId="26"/>
    <cellStyle name="Обычный_Лист2" xfId="23"/>
    <cellStyle name="Стиль 1" xfId="20"/>
    <cellStyle name="Стиль 1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15</xdr:row>
      <xdr:rowOff>0</xdr:rowOff>
    </xdr:from>
    <xdr:to>
      <xdr:col>2</xdr:col>
      <xdr:colOff>400050</xdr:colOff>
      <xdr:row>15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34890" y="1173480"/>
          <a:ext cx="1767840" cy="16954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8</xdr:row>
      <xdr:rowOff>0</xdr:rowOff>
    </xdr:from>
    <xdr:to>
      <xdr:col>3</xdr:col>
      <xdr:colOff>7621</xdr:colOff>
      <xdr:row>13</xdr:row>
      <xdr:rowOff>137160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72000" y="1341120"/>
          <a:ext cx="3009901" cy="9753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 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23.12.2015 №58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1274445</xdr:colOff>
      <xdr:row>6</xdr:row>
      <xdr:rowOff>76200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49140" y="0"/>
          <a:ext cx="2927985" cy="10820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  19.10.2016         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105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592455</xdr:colOff>
      <xdr:row>7</xdr:row>
      <xdr:rowOff>1</xdr:rowOff>
    </xdr:from>
    <xdr:to>
      <xdr:col>3</xdr:col>
      <xdr:colOff>3444240</xdr:colOff>
      <xdr:row>12</xdr:row>
      <xdr:rowOff>121921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21255" y="1333501"/>
          <a:ext cx="13335" cy="107442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2016 год 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№58</a:t>
          </a: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594360</xdr:colOff>
      <xdr:row>0</xdr:row>
      <xdr:rowOff>7620</xdr:rowOff>
    </xdr:from>
    <xdr:to>
      <xdr:col>4</xdr:col>
      <xdr:colOff>1</xdr:colOff>
      <xdr:row>6</xdr:row>
      <xdr:rowOff>91440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23160" y="7620"/>
          <a:ext cx="15241" cy="12268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   от 19.10.2016  № 105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0</xdr:row>
      <xdr:rowOff>7620</xdr:rowOff>
    </xdr:from>
    <xdr:to>
      <xdr:col>5</xdr:col>
      <xdr:colOff>533400</xdr:colOff>
      <xdr:row>6</xdr:row>
      <xdr:rowOff>7620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335780" y="7620"/>
          <a:ext cx="3208020" cy="1188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19.10.2016 №  105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5</xdr:col>
      <xdr:colOff>586740</xdr:colOff>
      <xdr:row>10</xdr:row>
      <xdr:rowOff>106680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12920" y="1188720"/>
          <a:ext cx="3284220" cy="10210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4655820</xdr:colOff>
      <xdr:row>0</xdr:row>
      <xdr:rowOff>7620</xdr:rowOff>
    </xdr:from>
    <xdr:to>
      <xdr:col>5</xdr:col>
      <xdr:colOff>708660</xdr:colOff>
      <xdr:row>6</xdr:row>
      <xdr:rowOff>7620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55820" y="7620"/>
          <a:ext cx="2834640" cy="1188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19.10.2016 №  105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4663440</xdr:colOff>
      <xdr:row>6</xdr:row>
      <xdr:rowOff>0</xdr:rowOff>
    </xdr:from>
    <xdr:to>
      <xdr:col>5</xdr:col>
      <xdr:colOff>708660</xdr:colOff>
      <xdr:row>10</xdr:row>
      <xdr:rowOff>15240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440" y="1188720"/>
          <a:ext cx="2827020" cy="9296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259080</xdr:colOff>
      <xdr:row>0</xdr:row>
      <xdr:rowOff>0</xdr:rowOff>
    </xdr:from>
    <xdr:to>
      <xdr:col>6</xdr:col>
      <xdr:colOff>676400</xdr:colOff>
      <xdr:row>5</xdr:row>
      <xdr:rowOff>175260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541520" y="0"/>
          <a:ext cx="3130040" cy="11658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19.10.2016 №  105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251460</xdr:colOff>
      <xdr:row>6</xdr:row>
      <xdr:rowOff>129540</xdr:rowOff>
    </xdr:from>
    <xdr:to>
      <xdr:col>6</xdr:col>
      <xdr:colOff>655320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1318260"/>
          <a:ext cx="3116580" cy="8610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4175760</xdr:colOff>
      <xdr:row>6</xdr:row>
      <xdr:rowOff>175260</xdr:rowOff>
    </xdr:from>
    <xdr:to>
      <xdr:col>3</xdr:col>
      <xdr:colOff>541020</xdr:colOff>
      <xdr:row>12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27220" y="1272540"/>
          <a:ext cx="2636520" cy="998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23.12.2015  № 58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4198620</xdr:colOff>
      <xdr:row>0</xdr:row>
      <xdr:rowOff>0</xdr:rowOff>
    </xdr:from>
    <xdr:to>
      <xdr:col>3</xdr:col>
      <xdr:colOff>693421</xdr:colOff>
      <xdr:row>6</xdr:row>
      <xdr:rowOff>53340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50080" y="0"/>
          <a:ext cx="2766061" cy="1150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19.10.2016 № 105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5</xdr:row>
      <xdr:rowOff>251460</xdr:rowOff>
    </xdr:from>
    <xdr:to>
      <xdr:col>5</xdr:col>
      <xdr:colOff>48258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159999" y="1249680"/>
          <a:ext cx="45719" cy="45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/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/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№8 к Решению Думы</a:t>
          </a:r>
        </a:p>
        <a:p>
          <a:pPr algn="l" rtl="1"/>
          <a:endParaRPr lang="ru-RU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/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1303020</xdr:colOff>
      <xdr:row>14</xdr:row>
      <xdr:rowOff>144778</xdr:rowOff>
    </xdr:from>
    <xdr:to>
      <xdr:col>3</xdr:col>
      <xdr:colOff>7617</xdr:colOff>
      <xdr:row>14</xdr:row>
      <xdr:rowOff>190497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flipH="1" flipV="1">
          <a:off x="8374380" y="2621278"/>
          <a:ext cx="99057" cy="457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Приложение №  </a:t>
          </a: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 муниципального образования на 2016 год" 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 fontAlgn="base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от  23.12.2015 № 58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M149"/>
  <sheetViews>
    <sheetView workbookViewId="0">
      <selection activeCell="C147" sqref="C147"/>
    </sheetView>
  </sheetViews>
  <sheetFormatPr defaultColWidth="9.109375" defaultRowHeight="13.2"/>
  <cols>
    <col min="1" max="1" width="66.33203125" style="3" customWidth="1"/>
    <col min="2" max="2" width="24.109375" style="3" customWidth="1"/>
    <col min="3" max="3" width="20.88671875" style="102" customWidth="1"/>
    <col min="4" max="4" width="12.109375" style="3" bestFit="1" customWidth="1"/>
    <col min="5" max="16384" width="9.109375" style="3"/>
  </cols>
  <sheetData>
    <row r="16" spans="1:2">
      <c r="A16" s="2"/>
      <c r="B16" s="2"/>
    </row>
    <row r="17" spans="1:13">
      <c r="A17" s="244" t="s">
        <v>33</v>
      </c>
      <c r="B17" s="244"/>
      <c r="C17" s="244"/>
    </row>
    <row r="18" spans="1:13" ht="22.95" customHeight="1">
      <c r="A18" s="244"/>
      <c r="B18" s="244"/>
      <c r="C18" s="244"/>
    </row>
    <row r="19" spans="1:13" ht="15.6">
      <c r="A19" s="4"/>
      <c r="B19" s="5"/>
      <c r="C19" s="103" t="s">
        <v>34</v>
      </c>
    </row>
    <row r="20" spans="1:13" ht="41.4">
      <c r="A20" s="6" t="s">
        <v>35</v>
      </c>
      <c r="B20" s="7" t="s">
        <v>36</v>
      </c>
      <c r="C20" s="104" t="s">
        <v>37</v>
      </c>
    </row>
    <row r="21" spans="1:13" ht="13.8">
      <c r="A21" s="8" t="s">
        <v>38</v>
      </c>
      <c r="B21" s="6" t="s">
        <v>39</v>
      </c>
      <c r="C21" s="85">
        <f>C22+C32+C36+C39+C43+C50+C56+C61+C68+C93+C27</f>
        <v>98381.213309999992</v>
      </c>
      <c r="D21" s="76"/>
      <c r="E21" s="9"/>
    </row>
    <row r="22" spans="1:13" s="10" customFormat="1" ht="13.8">
      <c r="A22" s="8" t="s">
        <v>40</v>
      </c>
      <c r="B22" s="6" t="s">
        <v>41</v>
      </c>
      <c r="C22" s="85">
        <f>C23+C24+C25+C26</f>
        <v>58495.77</v>
      </c>
      <c r="D22" s="77"/>
      <c r="E22" s="11"/>
    </row>
    <row r="23" spans="1:13" ht="62.25" customHeight="1">
      <c r="A23" s="12" t="s">
        <v>42</v>
      </c>
      <c r="B23" s="13" t="s">
        <v>43</v>
      </c>
      <c r="C23" s="86">
        <f>56166+2013.77</f>
        <v>58179.77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76.5" customHeight="1">
      <c r="A24" s="14" t="s">
        <v>44</v>
      </c>
      <c r="B24" s="13" t="s">
        <v>45</v>
      </c>
      <c r="C24" s="86">
        <v>83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s="17" customFormat="1" ht="27.6">
      <c r="A25" s="15" t="s">
        <v>46</v>
      </c>
      <c r="B25" s="16" t="s">
        <v>47</v>
      </c>
      <c r="C25" s="86">
        <v>230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55.2">
      <c r="A26" s="15" t="s">
        <v>48</v>
      </c>
      <c r="B26" s="13" t="s">
        <v>49</v>
      </c>
      <c r="C26" s="86">
        <v>3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30.75" customHeight="1">
      <c r="A27" s="18" t="s">
        <v>50</v>
      </c>
      <c r="B27" s="6" t="s">
        <v>51</v>
      </c>
      <c r="C27" s="85">
        <f>SUM(C28:C31)</f>
        <v>97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27.6">
      <c r="A28" s="15" t="s">
        <v>52</v>
      </c>
      <c r="B28" s="13" t="s">
        <v>53</v>
      </c>
      <c r="C28" s="86">
        <f>33.5+0.2</f>
        <v>33.700000000000003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41.4">
      <c r="A29" s="15" t="s">
        <v>54</v>
      </c>
      <c r="B29" s="13" t="s">
        <v>55</v>
      </c>
      <c r="C29" s="86">
        <f>0.5</f>
        <v>0.5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41.4">
      <c r="A30" s="15" t="s">
        <v>56</v>
      </c>
      <c r="B30" s="13" t="s">
        <v>57</v>
      </c>
      <c r="C30" s="86">
        <f>73.1</f>
        <v>73.099999999999994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41.4">
      <c r="A31" s="15" t="s">
        <v>58</v>
      </c>
      <c r="B31" s="13" t="s">
        <v>59</v>
      </c>
      <c r="C31" s="86">
        <f>-12.75+2.45</f>
        <v>-10.3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s="10" customFormat="1" ht="13.8">
      <c r="A32" s="19" t="s">
        <v>60</v>
      </c>
      <c r="B32" s="6" t="s">
        <v>61</v>
      </c>
      <c r="C32" s="85">
        <f>C33+C34+C35</f>
        <v>5689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3.8">
      <c r="A33" s="23" t="s">
        <v>62</v>
      </c>
      <c r="B33" s="13" t="s">
        <v>63</v>
      </c>
      <c r="C33" s="86">
        <v>5099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3.8">
      <c r="A34" s="23" t="s">
        <v>64</v>
      </c>
      <c r="B34" s="13" t="s">
        <v>65</v>
      </c>
      <c r="C34" s="86">
        <v>580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27.6">
      <c r="A35" s="23" t="s">
        <v>66</v>
      </c>
      <c r="B35" s="13" t="s">
        <v>211</v>
      </c>
      <c r="C35" s="86">
        <v>10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s="10" customFormat="1" ht="13.8">
      <c r="A36" s="24" t="s">
        <v>67</v>
      </c>
      <c r="B36" s="6" t="s">
        <v>68</v>
      </c>
      <c r="C36" s="85">
        <f>C37+C38</f>
        <v>739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1:13" s="22" customFormat="1" ht="41.4">
      <c r="A37" s="20" t="s">
        <v>69</v>
      </c>
      <c r="B37" s="21" t="s">
        <v>70</v>
      </c>
      <c r="C37" s="86">
        <v>90</v>
      </c>
      <c r="D37" s="63"/>
      <c r="E37" s="63"/>
      <c r="F37" s="63"/>
      <c r="G37" s="64"/>
      <c r="H37" s="64"/>
      <c r="I37" s="64"/>
      <c r="J37" s="64"/>
      <c r="K37" s="64"/>
      <c r="L37" s="64"/>
      <c r="M37" s="64"/>
    </row>
    <row r="38" spans="1:13" s="22" customFormat="1" ht="55.2">
      <c r="A38" s="20" t="s">
        <v>1</v>
      </c>
      <c r="B38" s="21" t="s">
        <v>71</v>
      </c>
      <c r="C38" s="87">
        <v>649</v>
      </c>
      <c r="D38" s="63"/>
      <c r="E38" s="63"/>
      <c r="F38" s="63"/>
      <c r="G38" s="64"/>
      <c r="H38" s="64"/>
      <c r="I38" s="64"/>
      <c r="J38" s="64"/>
      <c r="K38" s="64"/>
      <c r="L38" s="64"/>
      <c r="M38" s="64"/>
    </row>
    <row r="39" spans="1:13" s="27" customFormat="1" ht="27.6">
      <c r="A39" s="25" t="s">
        <v>72</v>
      </c>
      <c r="B39" s="26" t="s">
        <v>73</v>
      </c>
      <c r="C39" s="85">
        <f>C40+C41+C42</f>
        <v>2</v>
      </c>
      <c r="D39" s="65"/>
      <c r="E39" s="65"/>
      <c r="F39" s="65"/>
      <c r="G39" s="66"/>
      <c r="H39" s="66"/>
      <c r="I39" s="66"/>
      <c r="J39" s="66"/>
      <c r="K39" s="66"/>
      <c r="L39" s="66"/>
      <c r="M39" s="66"/>
    </row>
    <row r="40" spans="1:13" s="22" customFormat="1" ht="13.8">
      <c r="A40" s="28" t="s">
        <v>75</v>
      </c>
      <c r="B40" s="21" t="s">
        <v>74</v>
      </c>
      <c r="C40" s="86">
        <v>0.1</v>
      </c>
      <c r="D40" s="63"/>
      <c r="E40" s="63"/>
      <c r="F40" s="63"/>
      <c r="G40" s="64"/>
      <c r="H40" s="64"/>
      <c r="I40" s="64"/>
      <c r="J40" s="64"/>
      <c r="K40" s="64"/>
      <c r="L40" s="64"/>
      <c r="M40" s="64"/>
    </row>
    <row r="41" spans="1:13" s="22" customFormat="1" ht="13.8">
      <c r="A41" s="28" t="s">
        <v>76</v>
      </c>
      <c r="B41" s="21" t="s">
        <v>77</v>
      </c>
      <c r="C41" s="88">
        <v>0.9</v>
      </c>
      <c r="D41" s="63"/>
      <c r="E41" s="63"/>
      <c r="F41" s="63"/>
      <c r="G41" s="64"/>
      <c r="H41" s="64"/>
      <c r="I41" s="64"/>
      <c r="J41" s="64"/>
      <c r="K41" s="64"/>
      <c r="L41" s="64"/>
      <c r="M41" s="64"/>
    </row>
    <row r="42" spans="1:13" s="22" customFormat="1" ht="27.6">
      <c r="A42" s="28" t="s">
        <v>203</v>
      </c>
      <c r="B42" s="21" t="s">
        <v>202</v>
      </c>
      <c r="C42" s="88">
        <v>1</v>
      </c>
      <c r="D42" s="63"/>
      <c r="E42" s="63"/>
      <c r="F42" s="63"/>
      <c r="G42" s="64"/>
      <c r="H42" s="64"/>
      <c r="I42" s="64"/>
      <c r="J42" s="64"/>
      <c r="K42" s="64"/>
      <c r="L42" s="64"/>
      <c r="M42" s="64"/>
    </row>
    <row r="43" spans="1:13" s="10" customFormat="1" ht="42.75" customHeight="1">
      <c r="A43" s="24" t="s">
        <v>78</v>
      </c>
      <c r="B43" s="6" t="s">
        <v>79</v>
      </c>
      <c r="C43" s="85">
        <f>C44+C46+C49</f>
        <v>17124.690310000002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</row>
    <row r="44" spans="1:13" s="1" customFormat="1" ht="31.2" customHeight="1">
      <c r="A44" s="31" t="s">
        <v>201</v>
      </c>
      <c r="B44" s="13" t="s">
        <v>200</v>
      </c>
      <c r="C44" s="89">
        <f>C45</f>
        <v>7.97668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s="1" customFormat="1" ht="27.6">
      <c r="A45" s="31" t="s">
        <v>198</v>
      </c>
      <c r="B45" s="13" t="s">
        <v>199</v>
      </c>
      <c r="C45" s="89">
        <v>7.97668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1:13" ht="60" customHeight="1">
      <c r="A46" s="14" t="s">
        <v>80</v>
      </c>
      <c r="B46" s="13" t="s">
        <v>81</v>
      </c>
      <c r="C46" s="89">
        <f>C47+C48</f>
        <v>13918.241630000002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ht="57.75" customHeight="1">
      <c r="A47" s="29" t="s">
        <v>2</v>
      </c>
      <c r="B47" s="13" t="s">
        <v>3</v>
      </c>
      <c r="C47" s="87">
        <f>6996.4269+3447.53858+1017.2</f>
        <v>11461.165480000001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69.599999999999994">
      <c r="A48" s="14" t="s">
        <v>4</v>
      </c>
      <c r="B48" s="13" t="s">
        <v>5</v>
      </c>
      <c r="C48" s="87">
        <f>931.72738+1366.94877+158.4</f>
        <v>2457.0761500000003</v>
      </c>
      <c r="D48" s="68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55.2">
      <c r="A49" s="14" t="s">
        <v>6</v>
      </c>
      <c r="B49" s="13" t="s">
        <v>7</v>
      </c>
      <c r="C49" s="90">
        <v>3198.4720000000002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s="27" customFormat="1" ht="13.8">
      <c r="A50" s="25" t="s">
        <v>82</v>
      </c>
      <c r="B50" s="26" t="s">
        <v>83</v>
      </c>
      <c r="C50" s="85">
        <f>C51</f>
        <v>280.81300000000005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s="22" customFormat="1" ht="13.8">
      <c r="A51" s="30" t="s">
        <v>84</v>
      </c>
      <c r="B51" s="21" t="s">
        <v>85</v>
      </c>
      <c r="C51" s="89">
        <f>C52+C53+C55+C54</f>
        <v>280.81300000000005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 s="22" customFormat="1" ht="27.6">
      <c r="A52" s="30" t="s">
        <v>86</v>
      </c>
      <c r="B52" s="21" t="s">
        <v>87</v>
      </c>
      <c r="C52" s="86">
        <v>79.260000000000005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s="22" customFormat="1" ht="27.6">
      <c r="A53" s="30" t="s">
        <v>88</v>
      </c>
      <c r="B53" s="21" t="s">
        <v>89</v>
      </c>
      <c r="C53" s="86">
        <v>0.4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s="22" customFormat="1" ht="13.8">
      <c r="A54" s="30" t="s">
        <v>90</v>
      </c>
      <c r="B54" s="21" t="s">
        <v>91</v>
      </c>
      <c r="C54" s="86">
        <v>15.699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s="22" customFormat="1" ht="13.8">
      <c r="A55" s="30" t="s">
        <v>92</v>
      </c>
      <c r="B55" s="21" t="s">
        <v>93</v>
      </c>
      <c r="C55" s="86">
        <f>179.454+6</f>
        <v>185.45400000000001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s="10" customFormat="1" ht="27.6">
      <c r="A56" s="24" t="s">
        <v>94</v>
      </c>
      <c r="B56" s="6" t="s">
        <v>95</v>
      </c>
      <c r="C56" s="85">
        <f>C57</f>
        <v>14151.34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7" spans="1:13" s="10" customFormat="1" ht="14.25" customHeight="1">
      <c r="A57" s="31" t="s">
        <v>197</v>
      </c>
      <c r="B57" s="21" t="s">
        <v>196</v>
      </c>
      <c r="C57" s="89">
        <f>C58</f>
        <v>14151.34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s="10" customFormat="1" ht="27.6">
      <c r="A58" s="14" t="s">
        <v>96</v>
      </c>
      <c r="B58" s="21" t="s">
        <v>195</v>
      </c>
      <c r="C58" s="89">
        <f>C59+C60</f>
        <v>14151.34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ht="27.6" hidden="1">
      <c r="A59" s="14" t="s">
        <v>96</v>
      </c>
      <c r="B59" s="21" t="s">
        <v>97</v>
      </c>
      <c r="C59" s="89">
        <v>148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27.6" hidden="1">
      <c r="A60" s="14" t="s">
        <v>98</v>
      </c>
      <c r="B60" s="21" t="s">
        <v>97</v>
      </c>
      <c r="C60" s="89">
        <f>14003.34</f>
        <v>14003.34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s="50" customFormat="1" ht="27.75" customHeight="1">
      <c r="A61" s="24" t="s">
        <v>99</v>
      </c>
      <c r="B61" s="6" t="s">
        <v>100</v>
      </c>
      <c r="C61" s="91">
        <f>C62+C64</f>
        <v>907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1:13" s="50" customFormat="1" ht="69">
      <c r="A62" s="31" t="s">
        <v>209</v>
      </c>
      <c r="B62" s="13" t="s">
        <v>101</v>
      </c>
      <c r="C62" s="92">
        <f>C63</f>
        <v>300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1:13" s="52" customFormat="1" ht="69">
      <c r="A63" s="59" t="s">
        <v>102</v>
      </c>
      <c r="B63" s="13" t="s">
        <v>30</v>
      </c>
      <c r="C63" s="87">
        <v>300</v>
      </c>
      <c r="D63" s="70"/>
      <c r="E63" s="71"/>
      <c r="F63" s="71"/>
      <c r="G63" s="71"/>
      <c r="H63" s="71"/>
      <c r="I63" s="71"/>
      <c r="J63" s="71"/>
      <c r="K63" s="71"/>
      <c r="L63" s="71"/>
      <c r="M63" s="71"/>
    </row>
    <row r="64" spans="1:13" s="52" customFormat="1" ht="27.6">
      <c r="A64" s="14" t="s">
        <v>207</v>
      </c>
      <c r="B64" s="13" t="s">
        <v>208</v>
      </c>
      <c r="C64" s="92">
        <f>C65+C66+C67</f>
        <v>607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3" s="52" customFormat="1" ht="41.4">
      <c r="A65" s="14" t="s">
        <v>204</v>
      </c>
      <c r="B65" s="13" t="s">
        <v>103</v>
      </c>
      <c r="C65" s="87">
        <v>569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s="52" customFormat="1" ht="41.4">
      <c r="A66" s="14" t="s">
        <v>206</v>
      </c>
      <c r="B66" s="13" t="s">
        <v>205</v>
      </c>
      <c r="C66" s="87">
        <v>18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s="52" customFormat="1" ht="41.4">
      <c r="A67" s="14" t="s">
        <v>32</v>
      </c>
      <c r="B67" s="13" t="s">
        <v>31</v>
      </c>
      <c r="C67" s="87">
        <v>20</v>
      </c>
      <c r="D67" s="72"/>
      <c r="E67" s="71"/>
      <c r="F67" s="71"/>
      <c r="G67" s="71"/>
      <c r="H67" s="71"/>
      <c r="I67" s="71"/>
      <c r="J67" s="71"/>
      <c r="K67" s="71"/>
      <c r="L67" s="71"/>
      <c r="M67" s="71"/>
    </row>
    <row r="68" spans="1:13" s="10" customFormat="1" ht="13.8">
      <c r="A68" s="24" t="s">
        <v>104</v>
      </c>
      <c r="B68" s="6" t="s">
        <v>105</v>
      </c>
      <c r="C68" s="85">
        <f>C69+C70+C71+C72+C77+C78+C80+C82+C79</f>
        <v>884.6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 ht="27.6">
      <c r="A69" s="31" t="s">
        <v>106</v>
      </c>
      <c r="B69" s="13" t="s">
        <v>107</v>
      </c>
      <c r="C69" s="86">
        <v>24.5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ht="60" customHeight="1">
      <c r="A70" s="32" t="s">
        <v>108</v>
      </c>
      <c r="B70" s="33" t="s">
        <v>109</v>
      </c>
      <c r="C70" s="86">
        <v>12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1:13" ht="57.75" customHeight="1">
      <c r="A71" s="31" t="s">
        <v>110</v>
      </c>
      <c r="B71" s="13" t="s">
        <v>111</v>
      </c>
      <c r="C71" s="86">
        <v>5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s="1" customFormat="1" ht="55.2">
      <c r="A72" s="34" t="s">
        <v>112</v>
      </c>
      <c r="B72" s="13" t="s">
        <v>113</v>
      </c>
      <c r="C72" s="89">
        <f>C73+C74+C75+C76</f>
        <v>211.5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1:13" s="1" customFormat="1" ht="13.8" hidden="1">
      <c r="A73" s="35" t="s">
        <v>114</v>
      </c>
      <c r="B73" s="13" t="s">
        <v>115</v>
      </c>
      <c r="C73" s="86">
        <v>0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1:13" s="1" customFormat="1" ht="27.6" hidden="1">
      <c r="A74" s="35" t="s">
        <v>116</v>
      </c>
      <c r="B74" s="13" t="s">
        <v>117</v>
      </c>
      <c r="C74" s="86">
        <v>200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1:13" s="1" customFormat="1" ht="27.75" hidden="1" customHeight="1">
      <c r="A75" s="36" t="s">
        <v>118</v>
      </c>
      <c r="B75" s="13" t="s">
        <v>119</v>
      </c>
      <c r="C75" s="86">
        <v>1.5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3" s="1" customFormat="1" ht="27.6" hidden="1">
      <c r="A76" s="35" t="s">
        <v>120</v>
      </c>
      <c r="B76" s="13" t="s">
        <v>121</v>
      </c>
      <c r="C76" s="86">
        <v>10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1:13" s="1" customFormat="1" ht="43.5" customHeight="1">
      <c r="A77" s="36" t="s">
        <v>122</v>
      </c>
      <c r="B77" s="13" t="s">
        <v>123</v>
      </c>
      <c r="C77" s="86">
        <v>94.1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1:13" s="1" customFormat="1" ht="30" customHeight="1">
      <c r="A78" s="37" t="s">
        <v>124</v>
      </c>
      <c r="B78" s="21" t="s">
        <v>125</v>
      </c>
      <c r="C78" s="89">
        <v>3.75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1:13" s="1" customFormat="1" ht="13.8">
      <c r="A79" s="37" t="s">
        <v>126</v>
      </c>
      <c r="B79" s="21" t="s">
        <v>127</v>
      </c>
      <c r="C79" s="86">
        <v>22.25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1:13" s="1" customFormat="1" ht="46.2" customHeight="1">
      <c r="A80" s="38" t="s">
        <v>128</v>
      </c>
      <c r="B80" s="21" t="s">
        <v>129</v>
      </c>
      <c r="C80" s="86">
        <v>17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1:13" s="1" customFormat="1" ht="60.75" hidden="1" customHeight="1">
      <c r="A81" s="38"/>
      <c r="B81" s="13" t="s">
        <v>130</v>
      </c>
      <c r="C81" s="86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1:13" s="1" customFormat="1" ht="28.95" customHeight="1">
      <c r="A82" s="34" t="s">
        <v>8</v>
      </c>
      <c r="B82" s="13" t="s">
        <v>9</v>
      </c>
      <c r="C82" s="89">
        <f>144.5+310+40</f>
        <v>494.5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1:13" ht="23.4" hidden="1" customHeight="1">
      <c r="A83" s="35" t="s">
        <v>131</v>
      </c>
      <c r="B83" s="13" t="s">
        <v>9</v>
      </c>
      <c r="C83" s="86">
        <v>13.5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33" hidden="1" customHeight="1">
      <c r="A84" s="35" t="s">
        <v>132</v>
      </c>
      <c r="B84" s="13" t="s">
        <v>9</v>
      </c>
      <c r="C84" s="86">
        <v>1</v>
      </c>
      <c r="D84" s="245"/>
      <c r="E84" s="245"/>
      <c r="F84" s="245"/>
      <c r="G84" s="245"/>
      <c r="H84" s="245"/>
      <c r="I84" s="245"/>
      <c r="J84" s="245"/>
      <c r="K84" s="245"/>
      <c r="L84" s="245"/>
      <c r="M84" s="245"/>
    </row>
    <row r="85" spans="1:13" ht="28.2" hidden="1" customHeight="1">
      <c r="A85" s="35" t="s">
        <v>133</v>
      </c>
      <c r="B85" s="13" t="s">
        <v>9</v>
      </c>
      <c r="C85" s="86">
        <v>2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32.4" hidden="1" customHeight="1">
      <c r="A86" s="35" t="s">
        <v>134</v>
      </c>
      <c r="B86" s="13" t="s">
        <v>9</v>
      </c>
      <c r="C86" s="86">
        <v>0</v>
      </c>
      <c r="D86" s="246"/>
      <c r="E86" s="246"/>
      <c r="F86" s="246"/>
      <c r="G86" s="246"/>
      <c r="H86" s="246"/>
      <c r="I86" s="246"/>
      <c r="J86" s="60"/>
      <c r="K86" s="60"/>
      <c r="L86" s="60"/>
      <c r="M86" s="60"/>
    </row>
    <row r="87" spans="1:13" ht="41.4" hidden="1">
      <c r="A87" s="35" t="s">
        <v>135</v>
      </c>
      <c r="B87" s="13" t="s">
        <v>9</v>
      </c>
      <c r="C87" s="86">
        <v>13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1:13" ht="41.4" hidden="1">
      <c r="A88" s="35" t="s">
        <v>136</v>
      </c>
      <c r="B88" s="13" t="s">
        <v>9</v>
      </c>
      <c r="C88" s="86">
        <v>30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1:13" ht="41.4" hidden="1">
      <c r="A89" s="35" t="s">
        <v>137</v>
      </c>
      <c r="B89" s="13" t="s">
        <v>9</v>
      </c>
      <c r="C89" s="86">
        <v>2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1:13" ht="27.6" hidden="1">
      <c r="A90" s="35" t="s">
        <v>8</v>
      </c>
      <c r="B90" s="13" t="s">
        <v>9</v>
      </c>
      <c r="C90" s="86">
        <v>0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1:13" ht="27.6" hidden="1">
      <c r="A91" s="35" t="s">
        <v>8</v>
      </c>
      <c r="B91" s="13" t="s">
        <v>9</v>
      </c>
      <c r="C91" s="86">
        <v>0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27.6" hidden="1">
      <c r="A92" s="35" t="s">
        <v>8</v>
      </c>
      <c r="B92" s="13" t="s">
        <v>9</v>
      </c>
      <c r="C92" s="86">
        <v>0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s="10" customFormat="1" ht="13.8">
      <c r="A93" s="24" t="s">
        <v>138</v>
      </c>
      <c r="B93" s="6" t="s">
        <v>139</v>
      </c>
      <c r="C93" s="85">
        <f>C94+C95</f>
        <v>10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</row>
    <row r="94" spans="1:13" ht="13.8" hidden="1">
      <c r="A94" s="14" t="s">
        <v>140</v>
      </c>
      <c r="B94" s="13" t="s">
        <v>10</v>
      </c>
      <c r="C94" s="86">
        <v>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</row>
    <row r="95" spans="1:13" ht="13.8">
      <c r="A95" s="14" t="s">
        <v>141</v>
      </c>
      <c r="B95" s="13" t="s">
        <v>11</v>
      </c>
      <c r="C95" s="86">
        <v>10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 spans="1:13" ht="13.8">
      <c r="A96" s="24" t="s">
        <v>142</v>
      </c>
      <c r="B96" s="6" t="s">
        <v>143</v>
      </c>
      <c r="C96" s="85">
        <f>C97+C140+C145</f>
        <v>695799.96338000009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1:13" s="10" customFormat="1" ht="27.6">
      <c r="A97" s="24" t="s">
        <v>144</v>
      </c>
      <c r="B97" s="6" t="s">
        <v>145</v>
      </c>
      <c r="C97" s="85">
        <f>C98+C101+C118+C134</f>
        <v>695587.04685000004</v>
      </c>
      <c r="D97" s="62"/>
      <c r="E97" s="62"/>
      <c r="F97" s="62"/>
      <c r="G97" s="62"/>
      <c r="H97" s="62"/>
      <c r="I97" s="62"/>
      <c r="J97" s="62"/>
      <c r="K97" s="62"/>
      <c r="L97" s="62"/>
      <c r="M97" s="62"/>
    </row>
    <row r="98" spans="1:13" s="10" customFormat="1" ht="13.8">
      <c r="A98" s="24" t="s">
        <v>146</v>
      </c>
      <c r="B98" s="6" t="s">
        <v>147</v>
      </c>
      <c r="C98" s="85">
        <f>C99+C100</f>
        <v>79936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</row>
    <row r="99" spans="1:13" ht="27.6">
      <c r="A99" s="14" t="s">
        <v>148</v>
      </c>
      <c r="B99" s="13" t="s">
        <v>12</v>
      </c>
      <c r="C99" s="86">
        <v>49839.199999999997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</row>
    <row r="100" spans="1:13" ht="27.6">
      <c r="A100" s="14" t="s">
        <v>149</v>
      </c>
      <c r="B100" s="13" t="s">
        <v>13</v>
      </c>
      <c r="C100" s="86">
        <v>30096.799999999999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1:13" s="10" customFormat="1" ht="13.8">
      <c r="A101" s="24" t="s">
        <v>150</v>
      </c>
      <c r="B101" s="6" t="s">
        <v>151</v>
      </c>
      <c r="C101" s="85">
        <f>C103+C105+C107+C104+C106</f>
        <v>150235.625</v>
      </c>
      <c r="D101" s="62"/>
      <c r="E101" s="62"/>
      <c r="F101" s="62"/>
      <c r="G101" s="62"/>
      <c r="H101" s="62"/>
      <c r="I101" s="62"/>
      <c r="J101" s="62"/>
      <c r="K101" s="62"/>
      <c r="L101" s="62"/>
      <c r="M101" s="62"/>
    </row>
    <row r="102" spans="1:13" s="10" customFormat="1" ht="27.6" hidden="1">
      <c r="A102" s="39" t="s">
        <v>152</v>
      </c>
      <c r="B102" s="40" t="s">
        <v>153</v>
      </c>
      <c r="C102" s="89">
        <v>0</v>
      </c>
      <c r="D102" s="62"/>
      <c r="E102" s="62"/>
      <c r="F102" s="62"/>
      <c r="G102" s="62"/>
      <c r="H102" s="62"/>
      <c r="I102" s="62"/>
      <c r="J102" s="62"/>
      <c r="K102" s="62"/>
      <c r="L102" s="62"/>
      <c r="M102" s="62"/>
    </row>
    <row r="103" spans="1:13" s="22" customFormat="1" ht="27.6">
      <c r="A103" s="39" t="s">
        <v>213</v>
      </c>
      <c r="B103" s="40" t="s">
        <v>154</v>
      </c>
      <c r="C103" s="86">
        <v>151.19999999999999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s="22" customFormat="1" ht="27.6">
      <c r="A104" s="39" t="s">
        <v>212</v>
      </c>
      <c r="B104" s="40" t="s">
        <v>214</v>
      </c>
      <c r="C104" s="86">
        <f>56030.1+29904.45+1477.9+3448.4</f>
        <v>90860.849999999991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s="22" customFormat="1" ht="41.4">
      <c r="A105" s="39" t="s">
        <v>218</v>
      </c>
      <c r="B105" s="21" t="s">
        <v>217</v>
      </c>
      <c r="C105" s="86">
        <v>3000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s="22" customFormat="1" ht="41.4">
      <c r="A106" s="84" t="s">
        <v>220</v>
      </c>
      <c r="B106" s="21" t="s">
        <v>219</v>
      </c>
      <c r="C106" s="86">
        <v>14359.6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s="10" customFormat="1" ht="13.8">
      <c r="A107" s="41" t="s">
        <v>155</v>
      </c>
      <c r="B107" s="6" t="s">
        <v>14</v>
      </c>
      <c r="C107" s="85">
        <f>SUM(C108:C117)</f>
        <v>41863.974999999999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</row>
    <row r="108" spans="1:13" ht="33" hidden="1" customHeight="1">
      <c r="A108" s="14" t="s">
        <v>156</v>
      </c>
      <c r="B108" s="13" t="s">
        <v>14</v>
      </c>
      <c r="C108" s="86">
        <f>35674.9</f>
        <v>35674.9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1:13" ht="63.75" hidden="1" customHeight="1">
      <c r="A109" s="80" t="s">
        <v>215</v>
      </c>
      <c r="B109" s="13" t="s">
        <v>14</v>
      </c>
      <c r="C109" s="93">
        <f>108+180</f>
        <v>288</v>
      </c>
      <c r="D109" s="81"/>
      <c r="E109" s="82"/>
      <c r="F109" s="60"/>
      <c r="G109" s="60"/>
      <c r="H109" s="60"/>
      <c r="I109" s="60"/>
      <c r="J109" s="60"/>
      <c r="K109" s="60"/>
      <c r="L109" s="60"/>
      <c r="M109" s="60"/>
    </row>
    <row r="110" spans="1:13" s="22" customFormat="1" ht="33" hidden="1" customHeight="1">
      <c r="A110" s="39" t="s">
        <v>221</v>
      </c>
      <c r="B110" s="21" t="s">
        <v>14</v>
      </c>
      <c r="C110" s="93">
        <v>3148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s="22" customFormat="1" ht="27.6" hidden="1">
      <c r="A111" s="39" t="s">
        <v>157</v>
      </c>
      <c r="B111" s="21" t="s">
        <v>14</v>
      </c>
      <c r="C111" s="93"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45.75" hidden="1" customHeight="1">
      <c r="A112" s="78" t="s">
        <v>210</v>
      </c>
      <c r="B112" s="13" t="s">
        <v>14</v>
      </c>
      <c r="C112" s="86">
        <v>2228.1999999999998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1:13" ht="45.75" hidden="1" customHeight="1">
      <c r="A113" s="42" t="s">
        <v>222</v>
      </c>
      <c r="B113" s="21" t="s">
        <v>14</v>
      </c>
      <c r="C113" s="86">
        <v>524.875</v>
      </c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1:13" ht="13.8" hidden="1">
      <c r="A114" s="43" t="s">
        <v>158</v>
      </c>
      <c r="B114" s="21" t="s">
        <v>14</v>
      </c>
      <c r="C114" s="86">
        <v>0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1:13" ht="41.4" hidden="1">
      <c r="A115" s="44" t="s">
        <v>159</v>
      </c>
      <c r="B115" s="13" t="s">
        <v>14</v>
      </c>
      <c r="C115" s="86">
        <v>0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 ht="27.6" hidden="1">
      <c r="A116" s="45" t="s">
        <v>160</v>
      </c>
      <c r="B116" s="21" t="s">
        <v>14</v>
      </c>
      <c r="C116" s="86">
        <v>0</v>
      </c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1:13" s="22" customFormat="1" ht="27.6" hidden="1">
      <c r="A117" s="45" t="s">
        <v>161</v>
      </c>
      <c r="B117" s="21" t="s">
        <v>14</v>
      </c>
      <c r="C117" s="86">
        <v>0</v>
      </c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3" s="10" customFormat="1" ht="13.8">
      <c r="A118" s="24" t="s">
        <v>162</v>
      </c>
      <c r="B118" s="6" t="s">
        <v>163</v>
      </c>
      <c r="C118" s="94">
        <f>C130+C119+C120+C121+C131</f>
        <v>463164.8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</row>
    <row r="119" spans="1:13" ht="42.6">
      <c r="A119" s="46" t="s">
        <v>164</v>
      </c>
      <c r="B119" s="13" t="s">
        <v>16</v>
      </c>
      <c r="C119" s="86">
        <v>8.4</v>
      </c>
      <c r="D119" s="60"/>
      <c r="E119" s="73"/>
      <c r="F119" s="60"/>
      <c r="G119" s="60"/>
      <c r="H119" s="60"/>
      <c r="I119" s="60"/>
      <c r="J119" s="60"/>
      <c r="K119" s="60"/>
      <c r="L119" s="60"/>
      <c r="M119" s="60"/>
    </row>
    <row r="120" spans="1:13" s="10" customFormat="1" ht="41.4">
      <c r="A120" s="47" t="s">
        <v>15</v>
      </c>
      <c r="B120" s="13" t="s">
        <v>27</v>
      </c>
      <c r="C120" s="95">
        <v>11979.9</v>
      </c>
      <c r="D120" s="62"/>
      <c r="E120" s="62"/>
      <c r="F120" s="62"/>
      <c r="G120" s="62"/>
      <c r="H120" s="62"/>
      <c r="I120" s="62"/>
      <c r="J120" s="62"/>
      <c r="K120" s="62"/>
      <c r="L120" s="62"/>
      <c r="M120" s="62"/>
    </row>
    <row r="121" spans="1:13" s="1" customFormat="1" ht="27" customHeight="1">
      <c r="A121" s="14" t="s">
        <v>165</v>
      </c>
      <c r="B121" s="13" t="s">
        <v>17</v>
      </c>
      <c r="C121" s="89">
        <f>C122+C123+C124+C125+C126+C127+C128+C129</f>
        <v>11018.5</v>
      </c>
      <c r="D121" s="67"/>
      <c r="E121" s="67"/>
      <c r="F121" s="67"/>
      <c r="G121" s="67"/>
      <c r="H121" s="67"/>
      <c r="I121" s="67"/>
      <c r="J121" s="67"/>
      <c r="K121" s="67"/>
      <c r="L121" s="67"/>
      <c r="M121" s="67"/>
    </row>
    <row r="122" spans="1:13" ht="41.4" hidden="1">
      <c r="A122" s="23" t="s">
        <v>166</v>
      </c>
      <c r="B122" s="13" t="s">
        <v>17</v>
      </c>
      <c r="C122" s="86">
        <v>1177</v>
      </c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 spans="1:13" ht="27.6" hidden="1">
      <c r="A123" s="14" t="s">
        <v>167</v>
      </c>
      <c r="B123" s="13" t="s">
        <v>17</v>
      </c>
      <c r="C123" s="86">
        <v>605.20000000000005</v>
      </c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  <row r="124" spans="1:13" ht="41.4" hidden="1">
      <c r="A124" s="14" t="s">
        <v>168</v>
      </c>
      <c r="B124" s="13" t="s">
        <v>17</v>
      </c>
      <c r="C124" s="86">
        <v>1219.2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</row>
    <row r="125" spans="1:13" ht="41.4" hidden="1">
      <c r="A125" s="14" t="s">
        <v>169</v>
      </c>
      <c r="B125" s="13" t="s">
        <v>17</v>
      </c>
      <c r="C125" s="86">
        <v>439.8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</row>
    <row r="126" spans="1:13" ht="41.4" hidden="1">
      <c r="A126" s="14" t="s">
        <v>170</v>
      </c>
      <c r="B126" s="13" t="s">
        <v>17</v>
      </c>
      <c r="C126" s="86">
        <v>605.20000000000005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1:13" ht="27.6" hidden="1">
      <c r="A127" s="14" t="s">
        <v>171</v>
      </c>
      <c r="B127" s="13" t="s">
        <v>17</v>
      </c>
      <c r="C127" s="86">
        <v>1070.7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1:13" ht="69" hidden="1">
      <c r="A128" s="48" t="s">
        <v>172</v>
      </c>
      <c r="B128" s="13" t="s">
        <v>17</v>
      </c>
      <c r="C128" s="86">
        <v>0.7</v>
      </c>
      <c r="D128" s="60"/>
      <c r="E128" s="60"/>
      <c r="F128" s="60"/>
      <c r="G128" s="74"/>
      <c r="H128" s="60"/>
      <c r="I128" s="60"/>
      <c r="J128" s="60"/>
      <c r="K128" s="60"/>
      <c r="L128" s="60"/>
      <c r="M128" s="60"/>
    </row>
    <row r="129" spans="1:13" ht="41.4" hidden="1">
      <c r="A129" s="48" t="s">
        <v>173</v>
      </c>
      <c r="B129" s="13" t="s">
        <v>17</v>
      </c>
      <c r="C129" s="86">
        <f>5706.9+193.8</f>
        <v>5900.7</v>
      </c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1:13" s="10" customFormat="1" ht="27.6">
      <c r="A130" s="79" t="s">
        <v>29</v>
      </c>
      <c r="B130" s="13" t="s">
        <v>28</v>
      </c>
      <c r="C130" s="95">
        <v>1141.2</v>
      </c>
      <c r="D130" s="62"/>
      <c r="E130" s="62"/>
      <c r="F130" s="62"/>
      <c r="G130" s="62"/>
      <c r="H130" s="62"/>
      <c r="I130" s="62"/>
      <c r="J130" s="62"/>
      <c r="K130" s="62"/>
      <c r="L130" s="62"/>
      <c r="M130" s="62"/>
    </row>
    <row r="131" spans="1:13" s="10" customFormat="1" ht="13.8">
      <c r="A131" s="41" t="s">
        <v>174</v>
      </c>
      <c r="B131" s="6" t="s">
        <v>18</v>
      </c>
      <c r="C131" s="96">
        <f>C132+C133</f>
        <v>439016.8</v>
      </c>
      <c r="D131" s="62"/>
      <c r="E131" s="62"/>
      <c r="F131" s="62"/>
      <c r="G131" s="62"/>
      <c r="H131" s="62"/>
      <c r="I131" s="62"/>
      <c r="J131" s="62"/>
      <c r="K131" s="62"/>
      <c r="L131" s="62"/>
      <c r="M131" s="62"/>
    </row>
    <row r="132" spans="1:13" ht="69" hidden="1">
      <c r="A132" s="14" t="s">
        <v>175</v>
      </c>
      <c r="B132" s="13" t="s">
        <v>18</v>
      </c>
      <c r="C132" s="86">
        <f>309188.8+8151.7</f>
        <v>317340.5</v>
      </c>
      <c r="D132" s="60"/>
      <c r="E132" s="60"/>
      <c r="F132" s="60"/>
      <c r="G132" s="60"/>
      <c r="H132" s="60"/>
      <c r="I132" s="60"/>
      <c r="J132" s="60"/>
      <c r="K132" s="60"/>
      <c r="L132" s="60"/>
      <c r="M132" s="60"/>
    </row>
    <row r="133" spans="1:13" s="49" customFormat="1" ht="55.2" hidden="1">
      <c r="A133" s="14" t="s">
        <v>176</v>
      </c>
      <c r="B133" s="13" t="s">
        <v>18</v>
      </c>
      <c r="C133" s="97">
        <f>114325.3+7351</f>
        <v>121676.3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1:13" s="10" customFormat="1" ht="13.8">
      <c r="A134" s="24" t="s">
        <v>177</v>
      </c>
      <c r="B134" s="6" t="s">
        <v>178</v>
      </c>
      <c r="C134" s="85">
        <f>C135+C136+C137+C138</f>
        <v>2250.6218499999995</v>
      </c>
      <c r="D134" s="62"/>
      <c r="E134" s="62"/>
      <c r="F134" s="62"/>
      <c r="G134" s="62"/>
      <c r="H134" s="62"/>
      <c r="I134" s="62"/>
      <c r="J134" s="62"/>
      <c r="K134" s="62"/>
      <c r="L134" s="62"/>
      <c r="M134" s="62"/>
    </row>
    <row r="135" spans="1:13" ht="55.2">
      <c r="A135" s="28" t="s">
        <v>19</v>
      </c>
      <c r="B135" s="21" t="s">
        <v>20</v>
      </c>
      <c r="C135" s="89">
        <f>1243.60056+495.68832+394.93297</f>
        <v>2134.2218499999999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 spans="1:13" ht="27.6">
      <c r="A136" s="14" t="s">
        <v>179</v>
      </c>
      <c r="B136" s="13" t="s">
        <v>21</v>
      </c>
      <c r="C136" s="98">
        <v>58.2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</row>
    <row r="137" spans="1:13" ht="41.4">
      <c r="A137" s="14" t="s">
        <v>180</v>
      </c>
      <c r="B137" s="13" t="s">
        <v>21</v>
      </c>
      <c r="C137" s="98">
        <v>58.2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1:13" s="10" customFormat="1" ht="13.8" hidden="1">
      <c r="A138" s="41" t="s">
        <v>181</v>
      </c>
      <c r="B138" s="6" t="s">
        <v>182</v>
      </c>
      <c r="C138" s="94">
        <f>C139</f>
        <v>0</v>
      </c>
      <c r="D138" s="62"/>
      <c r="E138" s="62"/>
      <c r="F138" s="62"/>
      <c r="G138" s="62"/>
      <c r="H138" s="62"/>
      <c r="I138" s="62"/>
      <c r="J138" s="62"/>
      <c r="K138" s="62"/>
      <c r="L138" s="62"/>
      <c r="M138" s="62"/>
    </row>
    <row r="139" spans="1:13" ht="27.6" hidden="1">
      <c r="A139" s="36" t="s">
        <v>22</v>
      </c>
      <c r="B139" s="13" t="s">
        <v>23</v>
      </c>
      <c r="C139" s="98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1:13" s="50" customFormat="1" ht="13.8">
      <c r="A140" s="24" t="s">
        <v>183</v>
      </c>
      <c r="B140" s="6" t="s">
        <v>184</v>
      </c>
      <c r="C140" s="99">
        <f>C141+C142</f>
        <v>1200</v>
      </c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1:13" s="52" customFormat="1" ht="27.6" customHeight="1">
      <c r="A141" s="51" t="s">
        <v>185</v>
      </c>
      <c r="B141" s="13" t="s">
        <v>24</v>
      </c>
      <c r="C141" s="98">
        <v>180</v>
      </c>
      <c r="D141" s="71"/>
      <c r="E141" s="71"/>
      <c r="F141" s="71"/>
      <c r="G141" s="71"/>
      <c r="H141" s="71"/>
      <c r="I141" s="71"/>
      <c r="J141" s="71"/>
      <c r="K141" s="71"/>
      <c r="L141" s="71"/>
      <c r="M141" s="71"/>
    </row>
    <row r="142" spans="1:13" s="52" customFormat="1" ht="13.8">
      <c r="A142" s="23" t="s">
        <v>25</v>
      </c>
      <c r="B142" s="13" t="s">
        <v>26</v>
      </c>
      <c r="C142" s="98">
        <v>1020</v>
      </c>
      <c r="D142" s="71"/>
      <c r="E142" s="71"/>
      <c r="F142" s="71"/>
      <c r="G142" s="71"/>
      <c r="H142" s="71"/>
      <c r="I142" s="71"/>
      <c r="J142" s="71"/>
      <c r="K142" s="71"/>
      <c r="L142" s="71"/>
      <c r="M142" s="71"/>
    </row>
    <row r="143" spans="1:13" s="52" customFormat="1" ht="90.75" customHeight="1">
      <c r="A143" s="53" t="s">
        <v>186</v>
      </c>
      <c r="B143" s="6" t="s">
        <v>187</v>
      </c>
      <c r="C143" s="100">
        <v>0</v>
      </c>
      <c r="D143" s="71"/>
      <c r="E143" s="71"/>
      <c r="F143" s="71"/>
      <c r="G143" s="71"/>
      <c r="H143" s="71"/>
      <c r="I143" s="71"/>
      <c r="J143" s="71"/>
      <c r="K143" s="71"/>
      <c r="L143" s="71"/>
      <c r="M143" s="71"/>
    </row>
    <row r="144" spans="1:13" s="52" customFormat="1" ht="27.6">
      <c r="A144" s="54" t="s">
        <v>188</v>
      </c>
      <c r="B144" s="55" t="s">
        <v>189</v>
      </c>
      <c r="C144" s="98">
        <v>0</v>
      </c>
      <c r="D144" s="71"/>
      <c r="E144" s="71"/>
      <c r="F144" s="71"/>
      <c r="G144" s="71"/>
      <c r="H144" s="71"/>
      <c r="I144" s="71"/>
      <c r="J144" s="71"/>
      <c r="K144" s="71"/>
      <c r="L144" s="71"/>
      <c r="M144" s="71"/>
    </row>
    <row r="145" spans="1:13" s="50" customFormat="1" ht="13.8">
      <c r="A145" s="24" t="s">
        <v>190</v>
      </c>
      <c r="B145" s="6" t="s">
        <v>191</v>
      </c>
      <c r="C145" s="91">
        <f>C146</f>
        <v>-987.08347000000003</v>
      </c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1:13" s="52" customFormat="1" ht="27.6">
      <c r="A146" s="14" t="s">
        <v>192</v>
      </c>
      <c r="B146" s="13" t="s">
        <v>193</v>
      </c>
      <c r="C146" s="101">
        <f>-959.7-27.38347</f>
        <v>-987.08347000000003</v>
      </c>
      <c r="D146" s="71"/>
      <c r="E146" s="71"/>
      <c r="F146" s="71"/>
      <c r="G146" s="71"/>
      <c r="H146" s="71"/>
      <c r="I146" s="83"/>
      <c r="J146" s="71"/>
      <c r="K146" s="71"/>
      <c r="L146" s="71"/>
      <c r="M146" s="71"/>
    </row>
    <row r="147" spans="1:13" ht="13.8">
      <c r="A147" s="247" t="s">
        <v>194</v>
      </c>
      <c r="B147" s="248"/>
      <c r="C147" s="85">
        <f>C96+C21</f>
        <v>794181.17669000011</v>
      </c>
    </row>
    <row r="148" spans="1:13" ht="13.8">
      <c r="A148" s="56"/>
      <c r="B148" s="57"/>
      <c r="C148" s="105"/>
    </row>
    <row r="149" spans="1:13" ht="13.8">
      <c r="A149" s="58" t="s">
        <v>0</v>
      </c>
      <c r="B149" s="249" t="s">
        <v>216</v>
      </c>
      <c r="C149" s="249"/>
    </row>
  </sheetData>
  <mergeCells count="5">
    <mergeCell ref="A17:C18"/>
    <mergeCell ref="D84:M84"/>
    <mergeCell ref="D86:I86"/>
    <mergeCell ref="A147:B147"/>
    <mergeCell ref="B149:C149"/>
  </mergeCells>
  <pageMargins left="0.78740157480314965" right="0.39370078740157483" top="0.78740157480314965" bottom="0.39370078740157483" header="0.31496062992125984" footer="0.31496062992125984"/>
  <pageSetup paperSize="9" scale="80" orientation="portrait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D87"/>
  <sheetViews>
    <sheetView view="pageBreakPreview" zoomScale="90" zoomScaleSheetLayoutView="90" workbookViewId="0">
      <selection activeCell="C27" sqref="C27:D27"/>
    </sheetView>
  </sheetViews>
  <sheetFormatPr defaultColWidth="9.109375" defaultRowHeight="13.2"/>
  <cols>
    <col min="1" max="1" width="13" style="106" customWidth="1"/>
    <col min="2" max="2" width="20.109375" style="106" customWidth="1"/>
    <col min="3" max="3" width="30.33203125" style="106" customWidth="1"/>
    <col min="4" max="4" width="52.109375" style="106" customWidth="1"/>
    <col min="5" max="16384" width="9.109375" style="106"/>
  </cols>
  <sheetData>
    <row r="8" spans="1:4">
      <c r="D8" s="125"/>
    </row>
    <row r="9" spans="1:4">
      <c r="D9" s="125"/>
    </row>
    <row r="10" spans="1:4">
      <c r="D10" s="125"/>
    </row>
    <row r="11" spans="1:4">
      <c r="D11" s="125"/>
    </row>
    <row r="14" spans="1:4">
      <c r="A14" s="264" t="s">
        <v>257</v>
      </c>
      <c r="B14" s="264"/>
      <c r="C14" s="264"/>
      <c r="D14" s="264"/>
    </row>
    <row r="15" spans="1:4" ht="22.2" customHeight="1">
      <c r="A15" s="264"/>
      <c r="B15" s="264"/>
      <c r="C15" s="264"/>
      <c r="D15" s="264"/>
    </row>
    <row r="16" spans="1:4" ht="15.6">
      <c r="A16" s="124"/>
      <c r="B16" s="124"/>
      <c r="C16" s="124"/>
      <c r="D16" s="124"/>
    </row>
    <row r="17" spans="1:4">
      <c r="A17" s="265" t="s">
        <v>256</v>
      </c>
      <c r="B17" s="266"/>
      <c r="C17" s="267" t="s">
        <v>255</v>
      </c>
      <c r="D17" s="268"/>
    </row>
    <row r="18" spans="1:4" ht="30.6">
      <c r="A18" s="123" t="s">
        <v>254</v>
      </c>
      <c r="B18" s="123" t="s">
        <v>253</v>
      </c>
      <c r="C18" s="269"/>
      <c r="D18" s="270"/>
    </row>
    <row r="19" spans="1:4" s="108" customFormat="1" ht="28.95" customHeight="1">
      <c r="A19" s="117">
        <v>904</v>
      </c>
      <c r="B19" s="116"/>
      <c r="C19" s="260" t="s">
        <v>252</v>
      </c>
      <c r="D19" s="251"/>
    </row>
    <row r="20" spans="1:4" s="108" customFormat="1" ht="32.4" customHeight="1">
      <c r="A20" s="114">
        <v>904</v>
      </c>
      <c r="B20" s="114" t="s">
        <v>248</v>
      </c>
      <c r="C20" s="250" t="s">
        <v>247</v>
      </c>
      <c r="D20" s="251"/>
    </row>
    <row r="21" spans="1:4" s="108" customFormat="1" ht="13.8">
      <c r="A21" s="114">
        <v>904</v>
      </c>
      <c r="B21" s="114" t="s">
        <v>10</v>
      </c>
      <c r="C21" s="250" t="s">
        <v>226</v>
      </c>
      <c r="D21" s="251"/>
    </row>
    <row r="22" spans="1:4" s="108" customFormat="1" ht="13.8">
      <c r="A22" s="114">
        <v>904</v>
      </c>
      <c r="B22" s="114" t="s">
        <v>11</v>
      </c>
      <c r="C22" s="250" t="s">
        <v>225</v>
      </c>
      <c r="D22" s="251"/>
    </row>
    <row r="23" spans="1:4" s="108" customFormat="1" ht="13.8">
      <c r="A23" s="114">
        <v>904</v>
      </c>
      <c r="B23" s="114" t="s">
        <v>14</v>
      </c>
      <c r="C23" s="250" t="s">
        <v>236</v>
      </c>
      <c r="D23" s="251"/>
    </row>
    <row r="24" spans="1:4" s="108" customFormat="1" ht="27.75" customHeight="1">
      <c r="A24" s="114">
        <v>904</v>
      </c>
      <c r="B24" s="114" t="s">
        <v>21</v>
      </c>
      <c r="C24" s="250" t="s">
        <v>251</v>
      </c>
      <c r="D24" s="261"/>
    </row>
    <row r="25" spans="1:4" s="108" customFormat="1" ht="28.2" customHeight="1">
      <c r="A25" s="114">
        <v>904</v>
      </c>
      <c r="B25" s="114" t="s">
        <v>24</v>
      </c>
      <c r="C25" s="273" t="s">
        <v>250</v>
      </c>
      <c r="D25" s="274"/>
    </row>
    <row r="26" spans="1:4" s="108" customFormat="1" ht="22.2" customHeight="1">
      <c r="A26" s="117">
        <v>907</v>
      </c>
      <c r="B26" s="116"/>
      <c r="C26" s="260" t="s">
        <v>249</v>
      </c>
      <c r="D26" s="251"/>
    </row>
    <row r="27" spans="1:4" s="108" customFormat="1" ht="30" customHeight="1">
      <c r="A27" s="114">
        <v>907</v>
      </c>
      <c r="B27" s="114" t="s">
        <v>248</v>
      </c>
      <c r="C27" s="250" t="s">
        <v>247</v>
      </c>
      <c r="D27" s="251"/>
    </row>
    <row r="28" spans="1:4" s="108" customFormat="1" ht="15.75" customHeight="1">
      <c r="A28" s="114">
        <v>907</v>
      </c>
      <c r="B28" s="114" t="s">
        <v>10</v>
      </c>
      <c r="C28" s="250" t="s">
        <v>226</v>
      </c>
      <c r="D28" s="251"/>
    </row>
    <row r="29" spans="1:4" s="108" customFormat="1" ht="16.5" customHeight="1">
      <c r="A29" s="114">
        <v>907</v>
      </c>
      <c r="B29" s="114" t="s">
        <v>11</v>
      </c>
      <c r="C29" s="250" t="s">
        <v>225</v>
      </c>
      <c r="D29" s="251"/>
    </row>
    <row r="30" spans="1:4" s="108" customFormat="1" ht="27.75" customHeight="1">
      <c r="A30" s="114">
        <v>907</v>
      </c>
      <c r="B30" s="122" t="s">
        <v>214</v>
      </c>
      <c r="C30" s="275" t="s">
        <v>212</v>
      </c>
      <c r="D30" s="276"/>
    </row>
    <row r="31" spans="1:4" s="108" customFormat="1" ht="30" customHeight="1">
      <c r="A31" s="114">
        <v>907</v>
      </c>
      <c r="B31" s="122" t="s">
        <v>217</v>
      </c>
      <c r="C31" s="271" t="s">
        <v>218</v>
      </c>
      <c r="D31" s="272"/>
    </row>
    <row r="32" spans="1:4" s="108" customFormat="1" ht="30.75" customHeight="1">
      <c r="A32" s="114">
        <v>907</v>
      </c>
      <c r="B32" s="121" t="s">
        <v>219</v>
      </c>
      <c r="C32" s="277" t="s">
        <v>220</v>
      </c>
      <c r="D32" s="278"/>
    </row>
    <row r="33" spans="1:4" s="108" customFormat="1" ht="18.75" customHeight="1">
      <c r="A33" s="114">
        <v>907</v>
      </c>
      <c r="B33" s="120" t="s">
        <v>14</v>
      </c>
      <c r="C33" s="250" t="s">
        <v>236</v>
      </c>
      <c r="D33" s="261"/>
    </row>
    <row r="34" spans="1:4" s="108" customFormat="1" ht="27" customHeight="1">
      <c r="A34" s="114">
        <v>907</v>
      </c>
      <c r="B34" s="114" t="s">
        <v>17</v>
      </c>
      <c r="C34" s="250" t="s">
        <v>233</v>
      </c>
      <c r="D34" s="251"/>
    </row>
    <row r="35" spans="1:4" s="108" customFormat="1" ht="16.5" customHeight="1">
      <c r="A35" s="114">
        <v>907</v>
      </c>
      <c r="B35" s="114" t="s">
        <v>18</v>
      </c>
      <c r="C35" s="250" t="s">
        <v>232</v>
      </c>
      <c r="D35" s="251"/>
    </row>
    <row r="36" spans="1:4" s="108" customFormat="1" ht="27.6" customHeight="1">
      <c r="A36" s="114">
        <v>907</v>
      </c>
      <c r="B36" s="114" t="s">
        <v>229</v>
      </c>
      <c r="C36" s="250" t="s">
        <v>228</v>
      </c>
      <c r="D36" s="261"/>
    </row>
    <row r="37" spans="1:4" s="108" customFormat="1" ht="29.4" customHeight="1">
      <c r="A37" s="117">
        <v>910</v>
      </c>
      <c r="B37" s="116"/>
      <c r="C37" s="260" t="s">
        <v>246</v>
      </c>
      <c r="D37" s="251"/>
    </row>
    <row r="38" spans="1:4" s="108" customFormat="1" ht="29.4" customHeight="1">
      <c r="A38" s="114">
        <v>910</v>
      </c>
      <c r="B38" s="114" t="s">
        <v>245</v>
      </c>
      <c r="C38" s="250" t="s">
        <v>244</v>
      </c>
      <c r="D38" s="251"/>
    </row>
    <row r="39" spans="1:4" s="108" customFormat="1" ht="16.95" customHeight="1">
      <c r="A39" s="114">
        <v>910</v>
      </c>
      <c r="B39" s="114" t="s">
        <v>10</v>
      </c>
      <c r="C39" s="250" t="s">
        <v>226</v>
      </c>
      <c r="D39" s="251"/>
    </row>
    <row r="40" spans="1:4" s="108" customFormat="1" ht="13.8">
      <c r="A40" s="114">
        <v>910</v>
      </c>
      <c r="B40" s="114" t="s">
        <v>11</v>
      </c>
      <c r="C40" s="250" t="s">
        <v>225</v>
      </c>
      <c r="D40" s="251"/>
    </row>
    <row r="41" spans="1:4" s="108" customFormat="1" ht="18" customHeight="1">
      <c r="A41" s="114">
        <v>910</v>
      </c>
      <c r="B41" s="114" t="s">
        <v>12</v>
      </c>
      <c r="C41" s="250" t="s">
        <v>243</v>
      </c>
      <c r="D41" s="251"/>
    </row>
    <row r="42" spans="1:4" s="108" customFormat="1" ht="28.95" customHeight="1">
      <c r="A42" s="114">
        <v>910</v>
      </c>
      <c r="B42" s="114" t="s">
        <v>13</v>
      </c>
      <c r="C42" s="250" t="s">
        <v>242</v>
      </c>
      <c r="D42" s="251"/>
    </row>
    <row r="43" spans="1:4" s="108" customFormat="1" ht="15.75" customHeight="1">
      <c r="A43" s="114">
        <v>910</v>
      </c>
      <c r="B43" s="114" t="s">
        <v>14</v>
      </c>
      <c r="C43" s="250" t="s">
        <v>236</v>
      </c>
      <c r="D43" s="251"/>
    </row>
    <row r="44" spans="1:4" s="108" customFormat="1" ht="39.6" customHeight="1">
      <c r="A44" s="114">
        <v>910</v>
      </c>
      <c r="B44" s="114" t="s">
        <v>20</v>
      </c>
      <c r="C44" s="250" t="s">
        <v>19</v>
      </c>
      <c r="D44" s="251"/>
    </row>
    <row r="45" spans="1:4" s="108" customFormat="1" ht="56.4" customHeight="1">
      <c r="A45" s="114">
        <v>910</v>
      </c>
      <c r="B45" s="114" t="s">
        <v>241</v>
      </c>
      <c r="C45" s="250" t="s">
        <v>240</v>
      </c>
      <c r="D45" s="251"/>
    </row>
    <row r="46" spans="1:4" s="108" customFormat="1" ht="27.6" customHeight="1">
      <c r="A46" s="114">
        <v>910</v>
      </c>
      <c r="B46" s="114" t="s">
        <v>229</v>
      </c>
      <c r="C46" s="250" t="s">
        <v>228</v>
      </c>
      <c r="D46" s="251"/>
    </row>
    <row r="47" spans="1:4" s="108" customFormat="1" ht="27" customHeight="1">
      <c r="A47" s="117">
        <v>913</v>
      </c>
      <c r="B47" s="116"/>
      <c r="C47" s="260" t="s">
        <v>239</v>
      </c>
      <c r="D47" s="251"/>
    </row>
    <row r="48" spans="1:4" s="108" customFormat="1" ht="42" customHeight="1">
      <c r="A48" s="114">
        <v>913</v>
      </c>
      <c r="B48" s="114" t="s">
        <v>3</v>
      </c>
      <c r="C48" s="250" t="s">
        <v>2</v>
      </c>
      <c r="D48" s="251"/>
    </row>
    <row r="49" spans="1:4" s="108" customFormat="1" ht="42" customHeight="1">
      <c r="A49" s="114">
        <v>913</v>
      </c>
      <c r="B49" s="114" t="s">
        <v>5</v>
      </c>
      <c r="C49" s="262" t="s">
        <v>4</v>
      </c>
      <c r="D49" s="263"/>
    </row>
    <row r="50" spans="1:4" s="108" customFormat="1" ht="41.4" customHeight="1">
      <c r="A50" s="114">
        <v>913</v>
      </c>
      <c r="B50" s="114" t="s">
        <v>7</v>
      </c>
      <c r="C50" s="250" t="s">
        <v>6</v>
      </c>
      <c r="D50" s="251"/>
    </row>
    <row r="51" spans="1:4" s="108" customFormat="1" ht="56.4" customHeight="1">
      <c r="A51" s="114">
        <v>913</v>
      </c>
      <c r="B51" s="119" t="s">
        <v>30</v>
      </c>
      <c r="C51" s="250" t="s">
        <v>238</v>
      </c>
      <c r="D51" s="261"/>
    </row>
    <row r="52" spans="1:4" s="108" customFormat="1" ht="33" customHeight="1">
      <c r="A52" s="114">
        <v>913</v>
      </c>
      <c r="B52" s="114" t="s">
        <v>31</v>
      </c>
      <c r="C52" s="250" t="s">
        <v>32</v>
      </c>
      <c r="D52" s="261"/>
    </row>
    <row r="53" spans="1:4" s="108" customFormat="1" ht="27.6" customHeight="1">
      <c r="A53" s="114">
        <v>913</v>
      </c>
      <c r="B53" s="114" t="s">
        <v>9</v>
      </c>
      <c r="C53" s="253" t="s">
        <v>8</v>
      </c>
      <c r="D53" s="254"/>
    </row>
    <row r="54" spans="1:4" s="108" customFormat="1" ht="20.399999999999999" customHeight="1">
      <c r="A54" s="114">
        <v>913</v>
      </c>
      <c r="B54" s="114" t="s">
        <v>10</v>
      </c>
      <c r="C54" s="250" t="s">
        <v>226</v>
      </c>
      <c r="D54" s="251"/>
    </row>
    <row r="55" spans="1:4" s="108" customFormat="1" ht="16.95" customHeight="1">
      <c r="A55" s="114">
        <v>913</v>
      </c>
      <c r="B55" s="114" t="s">
        <v>11</v>
      </c>
      <c r="C55" s="250" t="s">
        <v>225</v>
      </c>
      <c r="D55" s="251"/>
    </row>
    <row r="56" spans="1:4" s="108" customFormat="1" ht="18.75" customHeight="1">
      <c r="A56" s="114">
        <v>913</v>
      </c>
      <c r="B56" s="114" t="s">
        <v>258</v>
      </c>
      <c r="C56" s="250" t="s">
        <v>25</v>
      </c>
      <c r="D56" s="261"/>
    </row>
    <row r="57" spans="1:4" s="108" customFormat="1" ht="29.4" customHeight="1">
      <c r="A57" s="114">
        <v>913</v>
      </c>
      <c r="B57" s="114" t="s">
        <v>229</v>
      </c>
      <c r="C57" s="250" t="s">
        <v>228</v>
      </c>
      <c r="D57" s="251"/>
    </row>
    <row r="58" spans="1:4" s="108" customFormat="1" ht="13.8">
      <c r="A58" s="117">
        <v>917</v>
      </c>
      <c r="B58" s="116"/>
      <c r="C58" s="260" t="s">
        <v>237</v>
      </c>
      <c r="D58" s="251"/>
    </row>
    <row r="59" spans="1:4" s="108" customFormat="1" ht="39.6" customHeight="1">
      <c r="A59" s="114">
        <v>917</v>
      </c>
      <c r="B59" s="114" t="s">
        <v>71</v>
      </c>
      <c r="C59" s="253" t="s">
        <v>1</v>
      </c>
      <c r="D59" s="254"/>
    </row>
    <row r="60" spans="1:4" s="108" customFormat="1" ht="30" customHeight="1">
      <c r="A60" s="114">
        <v>917</v>
      </c>
      <c r="B60" s="114" t="s">
        <v>9</v>
      </c>
      <c r="C60" s="250" t="s">
        <v>8</v>
      </c>
      <c r="D60" s="251"/>
    </row>
    <row r="61" spans="1:4" s="108" customFormat="1" ht="18" customHeight="1">
      <c r="A61" s="114">
        <v>917</v>
      </c>
      <c r="B61" s="114" t="s">
        <v>10</v>
      </c>
      <c r="C61" s="250" t="s">
        <v>226</v>
      </c>
      <c r="D61" s="251"/>
    </row>
    <row r="62" spans="1:4" s="108" customFormat="1" ht="16.5" customHeight="1">
      <c r="A62" s="114">
        <v>917</v>
      </c>
      <c r="B62" s="114" t="s">
        <v>11</v>
      </c>
      <c r="C62" s="250" t="s">
        <v>225</v>
      </c>
      <c r="D62" s="251"/>
    </row>
    <row r="63" spans="1:4" s="108" customFormat="1" ht="21" customHeight="1">
      <c r="A63" s="114">
        <v>917</v>
      </c>
      <c r="B63" s="114" t="s">
        <v>154</v>
      </c>
      <c r="C63" s="250" t="s">
        <v>213</v>
      </c>
      <c r="D63" s="251"/>
    </row>
    <row r="64" spans="1:4" s="108" customFormat="1" ht="27" customHeight="1">
      <c r="A64" s="114">
        <v>917</v>
      </c>
      <c r="B64" s="114" t="s">
        <v>214</v>
      </c>
      <c r="C64" s="250" t="s">
        <v>212</v>
      </c>
      <c r="D64" s="251"/>
    </row>
    <row r="65" spans="1:4" s="108" customFormat="1" ht="15.75" customHeight="1">
      <c r="A65" s="114">
        <v>917</v>
      </c>
      <c r="B65" s="114" t="s">
        <v>14</v>
      </c>
      <c r="C65" s="250" t="s">
        <v>236</v>
      </c>
      <c r="D65" s="251"/>
    </row>
    <row r="66" spans="1:4" s="108" customFormat="1" ht="13.8">
      <c r="A66" s="118" t="s">
        <v>235</v>
      </c>
      <c r="B66" s="114" t="s">
        <v>16</v>
      </c>
      <c r="C66" s="252" t="s">
        <v>234</v>
      </c>
      <c r="D66" s="251"/>
    </row>
    <row r="67" spans="1:4" s="108" customFormat="1" ht="13.8">
      <c r="A67" s="114">
        <v>917</v>
      </c>
      <c r="B67" s="114" t="s">
        <v>17</v>
      </c>
      <c r="C67" s="250" t="s">
        <v>233</v>
      </c>
      <c r="D67" s="251"/>
    </row>
    <row r="68" spans="1:4" s="108" customFormat="1" ht="28.95" customHeight="1">
      <c r="A68" s="114">
        <v>917</v>
      </c>
      <c r="B68" s="114" t="s">
        <v>28</v>
      </c>
      <c r="C68" s="250" t="s">
        <v>29</v>
      </c>
      <c r="D68" s="261"/>
    </row>
    <row r="69" spans="1:4" s="108" customFormat="1" ht="24" hidden="1" customHeight="1">
      <c r="A69" s="114">
        <v>917</v>
      </c>
      <c r="B69" s="114" t="s">
        <v>18</v>
      </c>
      <c r="C69" s="250" t="s">
        <v>232</v>
      </c>
      <c r="D69" s="251"/>
    </row>
    <row r="70" spans="1:4" s="108" customFormat="1" ht="40.950000000000003" customHeight="1">
      <c r="A70" s="114">
        <v>917</v>
      </c>
      <c r="B70" s="114" t="s">
        <v>20</v>
      </c>
      <c r="C70" s="250" t="s">
        <v>19</v>
      </c>
      <c r="D70" s="251"/>
    </row>
    <row r="71" spans="1:4" s="108" customFormat="1">
      <c r="A71" s="114">
        <v>917</v>
      </c>
      <c r="B71" s="114" t="s">
        <v>258</v>
      </c>
      <c r="C71" s="250" t="s">
        <v>25</v>
      </c>
      <c r="D71" s="261"/>
    </row>
    <row r="72" spans="1:4" s="108" customFormat="1" ht="27" customHeight="1">
      <c r="A72" s="114">
        <v>917</v>
      </c>
      <c r="B72" s="114" t="s">
        <v>229</v>
      </c>
      <c r="C72" s="250" t="s">
        <v>228</v>
      </c>
      <c r="D72" s="251"/>
    </row>
    <row r="73" spans="1:4" s="108" customFormat="1" ht="31.2" customHeight="1">
      <c r="A73" s="117">
        <v>918</v>
      </c>
      <c r="B73" s="116"/>
      <c r="C73" s="260" t="s">
        <v>231</v>
      </c>
      <c r="D73" s="251"/>
    </row>
    <row r="74" spans="1:4" s="108" customFormat="1" ht="30" customHeight="1">
      <c r="A74" s="114">
        <v>918</v>
      </c>
      <c r="B74" s="114" t="s">
        <v>9</v>
      </c>
      <c r="C74" s="253" t="s">
        <v>8</v>
      </c>
      <c r="D74" s="254"/>
    </row>
    <row r="75" spans="1:4" s="108" customFormat="1" ht="24" customHeight="1">
      <c r="A75" s="114">
        <v>918</v>
      </c>
      <c r="B75" s="114" t="s">
        <v>10</v>
      </c>
      <c r="C75" s="250" t="s">
        <v>226</v>
      </c>
      <c r="D75" s="251"/>
    </row>
    <row r="76" spans="1:4" s="108" customFormat="1" ht="18.600000000000001" customHeight="1">
      <c r="A76" s="114">
        <v>918</v>
      </c>
      <c r="B76" s="114" t="s">
        <v>11</v>
      </c>
      <c r="C76" s="250" t="s">
        <v>225</v>
      </c>
      <c r="D76" s="251"/>
    </row>
    <row r="77" spans="1:4" s="108" customFormat="1" ht="27.75" customHeight="1">
      <c r="A77" s="114">
        <v>918</v>
      </c>
      <c r="B77" s="114" t="s">
        <v>214</v>
      </c>
      <c r="C77" s="250" t="s">
        <v>212</v>
      </c>
      <c r="D77" s="251"/>
    </row>
    <row r="78" spans="1:4" s="108" customFormat="1" ht="25.2" customHeight="1">
      <c r="A78" s="115" t="s">
        <v>230</v>
      </c>
      <c r="B78" s="109" t="s">
        <v>27</v>
      </c>
      <c r="C78" s="256" t="s">
        <v>15</v>
      </c>
      <c r="D78" s="257"/>
    </row>
    <row r="79" spans="1:4" s="108" customFormat="1" ht="42.6" customHeight="1">
      <c r="A79" s="110" t="s">
        <v>230</v>
      </c>
      <c r="B79" s="109" t="s">
        <v>20</v>
      </c>
      <c r="C79" s="255" t="s">
        <v>223</v>
      </c>
      <c r="D79" s="255"/>
    </row>
    <row r="80" spans="1:4" s="108" customFormat="1" ht="27" customHeight="1">
      <c r="A80" s="114">
        <v>918</v>
      </c>
      <c r="B80" s="114" t="s">
        <v>229</v>
      </c>
      <c r="C80" s="250" t="s">
        <v>228</v>
      </c>
      <c r="D80" s="251"/>
    </row>
    <row r="81" spans="1:4" s="1" customFormat="1">
      <c r="A81" s="113">
        <v>923</v>
      </c>
      <c r="B81" s="112"/>
      <c r="C81" s="258" t="s">
        <v>227</v>
      </c>
      <c r="D81" s="258"/>
    </row>
    <row r="82" spans="1:4" s="1" customFormat="1" ht="24" customHeight="1">
      <c r="A82" s="111">
        <v>923</v>
      </c>
      <c r="B82" s="111" t="s">
        <v>10</v>
      </c>
      <c r="C82" s="259" t="s">
        <v>226</v>
      </c>
      <c r="D82" s="259"/>
    </row>
    <row r="83" spans="1:4" s="1" customFormat="1" ht="22.95" customHeight="1">
      <c r="A83" s="111">
        <v>923</v>
      </c>
      <c r="B83" s="111" t="s">
        <v>11</v>
      </c>
      <c r="C83" s="259" t="s">
        <v>225</v>
      </c>
      <c r="D83" s="259"/>
    </row>
    <row r="84" spans="1:4" s="108" customFormat="1" ht="39.6" customHeight="1">
      <c r="A84" s="110" t="s">
        <v>224</v>
      </c>
      <c r="B84" s="109" t="s">
        <v>20</v>
      </c>
      <c r="C84" s="255" t="s">
        <v>223</v>
      </c>
      <c r="D84" s="255"/>
    </row>
    <row r="87" spans="1:4">
      <c r="A87" s="106" t="s">
        <v>0</v>
      </c>
      <c r="D87" s="107" t="s">
        <v>216</v>
      </c>
    </row>
  </sheetData>
  <mergeCells count="69">
    <mergeCell ref="C33:D33"/>
    <mergeCell ref="C31:D31"/>
    <mergeCell ref="C29:D29"/>
    <mergeCell ref="C22:D22"/>
    <mergeCell ref="C23:D23"/>
    <mergeCell ref="C24:D24"/>
    <mergeCell ref="C25:D25"/>
    <mergeCell ref="C26:D26"/>
    <mergeCell ref="C27:D27"/>
    <mergeCell ref="C28:D28"/>
    <mergeCell ref="C30:D30"/>
    <mergeCell ref="C32:D32"/>
    <mergeCell ref="C21:D21"/>
    <mergeCell ref="A14:D15"/>
    <mergeCell ref="A17:B17"/>
    <mergeCell ref="C17:D18"/>
    <mergeCell ref="C19:D19"/>
    <mergeCell ref="C20:D20"/>
    <mergeCell ref="C42:D42"/>
    <mergeCell ref="C34:D34"/>
    <mergeCell ref="C35:D35"/>
    <mergeCell ref="C37:D37"/>
    <mergeCell ref="C39:D39"/>
    <mergeCell ref="C40:D40"/>
    <mergeCell ref="C41:D41"/>
    <mergeCell ref="C36:D36"/>
    <mergeCell ref="C38:D38"/>
    <mergeCell ref="C73:D73"/>
    <mergeCell ref="C43:D43"/>
    <mergeCell ref="C44:D44"/>
    <mergeCell ref="C50:D50"/>
    <mergeCell ref="C49:D49"/>
    <mergeCell ref="C51:D51"/>
    <mergeCell ref="C45:D45"/>
    <mergeCell ref="C46:D46"/>
    <mergeCell ref="C47:D47"/>
    <mergeCell ref="C48:D48"/>
    <mergeCell ref="C72:D72"/>
    <mergeCell ref="C68:D68"/>
    <mergeCell ref="C70:D70"/>
    <mergeCell ref="C69:D69"/>
    <mergeCell ref="C71:D71"/>
    <mergeCell ref="C54:D54"/>
    <mergeCell ref="C55:D55"/>
    <mergeCell ref="C58:D58"/>
    <mergeCell ref="C52:D52"/>
    <mergeCell ref="C53:D53"/>
    <mergeCell ref="C56:D56"/>
    <mergeCell ref="C57:D57"/>
    <mergeCell ref="C84:D84"/>
    <mergeCell ref="C74:D74"/>
    <mergeCell ref="C75:D75"/>
    <mergeCell ref="C76:D76"/>
    <mergeCell ref="C78:D78"/>
    <mergeCell ref="C79:D79"/>
    <mergeCell ref="C80:D80"/>
    <mergeCell ref="C81:D81"/>
    <mergeCell ref="C77:D77"/>
    <mergeCell ref="C82:D82"/>
    <mergeCell ref="C83:D83"/>
    <mergeCell ref="C60:D60"/>
    <mergeCell ref="C65:D65"/>
    <mergeCell ref="C66:D66"/>
    <mergeCell ref="C67:D67"/>
    <mergeCell ref="C59:D59"/>
    <mergeCell ref="C64:D64"/>
    <mergeCell ref="C61:D61"/>
    <mergeCell ref="C62:D62"/>
    <mergeCell ref="C63:D63"/>
  </mergeCells>
  <pageMargins left="0.78740157480314965" right="0.39370078740157483" top="0.78740157480314965" bottom="0.39370078740157483" header="0.31496062992125984" footer="0.31496062992125984"/>
  <pageSetup paperSize="9" scale="72" orientation="portrait" verticalDpi="0" r:id="rId1"/>
  <headerFooter differentFirst="1">
    <oddHeader>&amp;C&amp;P</oddHeader>
  </headerFooter>
  <rowBreaks count="1" manualBreakCount="1">
    <brk id="48" max="3" man="1"/>
  </rowBreaks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55"/>
  <sheetViews>
    <sheetView showGridLines="0" view="pageBreakPreview" topLeftCell="A3" zoomScaleSheetLayoutView="100" workbookViewId="0">
      <selection activeCell="N4" sqref="N4"/>
    </sheetView>
  </sheetViews>
  <sheetFormatPr defaultColWidth="9.109375" defaultRowHeight="15.6"/>
  <cols>
    <col min="1" max="1" width="62.88671875" style="180" customWidth="1"/>
    <col min="2" max="2" width="7.44140625" style="200" customWidth="1"/>
    <col min="3" max="3" width="10.6640625" style="200" customWidth="1"/>
    <col min="4" max="4" width="12.5546875" style="200" customWidth="1"/>
    <col min="5" max="5" width="8.6640625" style="200" customWidth="1"/>
    <col min="6" max="6" width="10.44140625" style="180" customWidth="1"/>
    <col min="7" max="16384" width="9.109375" style="180"/>
  </cols>
  <sheetData>
    <row r="1" spans="1:6">
      <c r="A1" s="178"/>
      <c r="B1" s="179"/>
      <c r="C1" s="179"/>
      <c r="D1" s="179"/>
      <c r="E1" s="179"/>
      <c r="F1" s="178"/>
    </row>
    <row r="2" spans="1:6">
      <c r="A2" s="178"/>
      <c r="B2" s="179"/>
      <c r="C2" s="179"/>
      <c r="D2" s="179"/>
      <c r="E2" s="179"/>
      <c r="F2" s="178"/>
    </row>
    <row r="3" spans="1:6">
      <c r="A3" s="178"/>
      <c r="B3" s="179"/>
      <c r="C3" s="179"/>
      <c r="D3" s="179"/>
      <c r="E3" s="179"/>
      <c r="F3" s="178"/>
    </row>
    <row r="4" spans="1:6">
      <c r="A4" s="178"/>
      <c r="B4" s="179"/>
      <c r="C4" s="179"/>
      <c r="D4" s="179"/>
      <c r="E4" s="179"/>
      <c r="F4" s="178"/>
    </row>
    <row r="5" spans="1:6">
      <c r="A5" s="178"/>
      <c r="B5" s="179"/>
      <c r="C5" s="179"/>
      <c r="D5" s="179"/>
      <c r="E5" s="179"/>
      <c r="F5" s="178"/>
    </row>
    <row r="6" spans="1:6">
      <c r="A6" s="178"/>
      <c r="B6" s="179"/>
      <c r="C6" s="179"/>
      <c r="D6" s="179"/>
      <c r="E6" s="179"/>
      <c r="F6" s="178"/>
    </row>
    <row r="7" spans="1:6">
      <c r="A7" s="178"/>
      <c r="B7" s="179"/>
      <c r="C7" s="179"/>
      <c r="D7" s="179"/>
      <c r="E7" s="179"/>
      <c r="F7" s="178"/>
    </row>
    <row r="8" spans="1:6">
      <c r="A8" s="178"/>
      <c r="B8" s="179"/>
      <c r="C8" s="179"/>
      <c r="D8" s="179"/>
      <c r="E8" s="179"/>
      <c r="F8" s="178"/>
    </row>
    <row r="9" spans="1:6">
      <c r="A9" s="178"/>
      <c r="B9" s="179"/>
      <c r="C9" s="179"/>
      <c r="D9" s="179"/>
      <c r="E9" s="179"/>
      <c r="F9" s="178"/>
    </row>
    <row r="10" spans="1:6" ht="25.2" customHeight="1">
      <c r="A10" s="178"/>
      <c r="B10" s="179"/>
      <c r="C10" s="179"/>
      <c r="D10" s="179"/>
      <c r="E10" s="179"/>
      <c r="F10" s="178"/>
    </row>
    <row r="11" spans="1:6" ht="40.200000000000003" customHeight="1">
      <c r="A11" s="280" t="s">
        <v>333</v>
      </c>
      <c r="B11" s="280"/>
      <c r="C11" s="280"/>
      <c r="D11" s="280"/>
      <c r="E11" s="280"/>
      <c r="F11" s="280"/>
    </row>
    <row r="13" spans="1:6" ht="16.5" customHeight="1">
      <c r="A13" s="181"/>
      <c r="B13" s="182"/>
      <c r="C13" s="182"/>
      <c r="D13" s="182"/>
      <c r="E13" s="182"/>
      <c r="F13" s="183"/>
    </row>
    <row r="14" spans="1:6">
      <c r="A14" s="281" t="s">
        <v>334</v>
      </c>
      <c r="B14" s="281" t="s">
        <v>268</v>
      </c>
      <c r="C14" s="281"/>
      <c r="D14" s="281"/>
      <c r="E14" s="281"/>
      <c r="F14" s="281" t="s">
        <v>335</v>
      </c>
    </row>
    <row r="15" spans="1:6" ht="26.4">
      <c r="A15" s="281"/>
      <c r="B15" s="184" t="s">
        <v>336</v>
      </c>
      <c r="C15" s="184" t="s">
        <v>337</v>
      </c>
      <c r="D15" s="184" t="s">
        <v>338</v>
      </c>
      <c r="E15" s="184" t="s">
        <v>339</v>
      </c>
      <c r="F15" s="281"/>
    </row>
    <row r="16" spans="1:6">
      <c r="A16" s="185">
        <v>1</v>
      </c>
      <c r="B16" s="185">
        <v>2</v>
      </c>
      <c r="C16" s="185">
        <v>3</v>
      </c>
      <c r="D16" s="185">
        <v>4</v>
      </c>
      <c r="E16" s="185">
        <v>5</v>
      </c>
      <c r="F16" s="185">
        <v>6</v>
      </c>
    </row>
    <row r="17" spans="1:6" s="191" customFormat="1">
      <c r="A17" s="186" t="s">
        <v>340</v>
      </c>
      <c r="B17" s="187">
        <v>1</v>
      </c>
      <c r="C17" s="187">
        <v>0</v>
      </c>
      <c r="D17" s="188" t="s">
        <v>341</v>
      </c>
      <c r="E17" s="189" t="s">
        <v>341</v>
      </c>
      <c r="F17" s="190">
        <v>83092.5</v>
      </c>
    </row>
    <row r="18" spans="1:6" ht="31.2">
      <c r="A18" s="192" t="s">
        <v>342</v>
      </c>
      <c r="B18" s="193">
        <v>1</v>
      </c>
      <c r="C18" s="193">
        <v>2</v>
      </c>
      <c r="D18" s="194" t="s">
        <v>341</v>
      </c>
      <c r="E18" s="195" t="s">
        <v>341</v>
      </c>
      <c r="F18" s="196">
        <v>2239.5</v>
      </c>
    </row>
    <row r="19" spans="1:6" ht="31.2">
      <c r="A19" s="192" t="s">
        <v>343</v>
      </c>
      <c r="B19" s="193">
        <v>1</v>
      </c>
      <c r="C19" s="193">
        <v>2</v>
      </c>
      <c r="D19" s="194" t="s">
        <v>344</v>
      </c>
      <c r="E19" s="195" t="s">
        <v>341</v>
      </c>
      <c r="F19" s="196">
        <v>2239.5</v>
      </c>
    </row>
    <row r="20" spans="1:6">
      <c r="A20" s="192" t="s">
        <v>345</v>
      </c>
      <c r="B20" s="193">
        <v>1</v>
      </c>
      <c r="C20" s="193">
        <v>2</v>
      </c>
      <c r="D20" s="194" t="s">
        <v>346</v>
      </c>
      <c r="E20" s="195" t="s">
        <v>341</v>
      </c>
      <c r="F20" s="196">
        <v>2239.5</v>
      </c>
    </row>
    <row r="21" spans="1:6" ht="31.2">
      <c r="A21" s="192" t="s">
        <v>347</v>
      </c>
      <c r="B21" s="193">
        <v>1</v>
      </c>
      <c r="C21" s="193">
        <v>2</v>
      </c>
      <c r="D21" s="194" t="s">
        <v>348</v>
      </c>
      <c r="E21" s="195" t="s">
        <v>341</v>
      </c>
      <c r="F21" s="196">
        <v>372.9</v>
      </c>
    </row>
    <row r="22" spans="1:6" ht="62.4">
      <c r="A22" s="192" t="s">
        <v>349</v>
      </c>
      <c r="B22" s="193">
        <v>1</v>
      </c>
      <c r="C22" s="193">
        <v>2</v>
      </c>
      <c r="D22" s="194" t="s">
        <v>348</v>
      </c>
      <c r="E22" s="195" t="s">
        <v>350</v>
      </c>
      <c r="F22" s="196">
        <v>372.9</v>
      </c>
    </row>
    <row r="23" spans="1:6">
      <c r="A23" s="192" t="s">
        <v>351</v>
      </c>
      <c r="B23" s="193">
        <v>1</v>
      </c>
      <c r="C23" s="193">
        <v>2</v>
      </c>
      <c r="D23" s="194" t="s">
        <v>352</v>
      </c>
      <c r="E23" s="195" t="s">
        <v>341</v>
      </c>
      <c r="F23" s="196">
        <v>1450.4</v>
      </c>
    </row>
    <row r="24" spans="1:6" ht="62.4">
      <c r="A24" s="192" t="s">
        <v>349</v>
      </c>
      <c r="B24" s="193">
        <v>1</v>
      </c>
      <c r="C24" s="193">
        <v>2</v>
      </c>
      <c r="D24" s="194" t="s">
        <v>352</v>
      </c>
      <c r="E24" s="195" t="s">
        <v>350</v>
      </c>
      <c r="F24" s="196">
        <v>1450.4</v>
      </c>
    </row>
    <row r="25" spans="1:6" ht="46.8">
      <c r="A25" s="192" t="s">
        <v>156</v>
      </c>
      <c r="B25" s="193">
        <v>1</v>
      </c>
      <c r="C25" s="193">
        <v>2</v>
      </c>
      <c r="D25" s="194" t="s">
        <v>353</v>
      </c>
      <c r="E25" s="195" t="s">
        <v>341</v>
      </c>
      <c r="F25" s="196">
        <v>416.2</v>
      </c>
    </row>
    <row r="26" spans="1:6" ht="62.4">
      <c r="A26" s="192" t="s">
        <v>349</v>
      </c>
      <c r="B26" s="193">
        <v>1</v>
      </c>
      <c r="C26" s="193">
        <v>2</v>
      </c>
      <c r="D26" s="194" t="s">
        <v>353</v>
      </c>
      <c r="E26" s="195" t="s">
        <v>350</v>
      </c>
      <c r="F26" s="196">
        <v>416.2</v>
      </c>
    </row>
    <row r="27" spans="1:6" ht="46.8">
      <c r="A27" s="192" t="s">
        <v>354</v>
      </c>
      <c r="B27" s="193">
        <v>1</v>
      </c>
      <c r="C27" s="193">
        <v>3</v>
      </c>
      <c r="D27" s="194" t="s">
        <v>341</v>
      </c>
      <c r="E27" s="195" t="s">
        <v>341</v>
      </c>
      <c r="F27" s="196">
        <v>1426.2</v>
      </c>
    </row>
    <row r="28" spans="1:6" ht="31.2">
      <c r="A28" s="192" t="s">
        <v>343</v>
      </c>
      <c r="B28" s="193">
        <v>1</v>
      </c>
      <c r="C28" s="193">
        <v>3</v>
      </c>
      <c r="D28" s="194" t="s">
        <v>344</v>
      </c>
      <c r="E28" s="195" t="s">
        <v>341</v>
      </c>
      <c r="F28" s="196">
        <v>1426.2</v>
      </c>
    </row>
    <row r="29" spans="1:6">
      <c r="A29" s="192" t="s">
        <v>355</v>
      </c>
      <c r="B29" s="193">
        <v>1</v>
      </c>
      <c r="C29" s="193">
        <v>3</v>
      </c>
      <c r="D29" s="194" t="s">
        <v>356</v>
      </c>
      <c r="E29" s="195" t="s">
        <v>341</v>
      </c>
      <c r="F29" s="196">
        <v>340.5</v>
      </c>
    </row>
    <row r="30" spans="1:6" ht="31.2">
      <c r="A30" s="192" t="s">
        <v>347</v>
      </c>
      <c r="B30" s="193">
        <v>1</v>
      </c>
      <c r="C30" s="193">
        <v>3</v>
      </c>
      <c r="D30" s="194" t="s">
        <v>357</v>
      </c>
      <c r="E30" s="195" t="s">
        <v>341</v>
      </c>
      <c r="F30" s="196">
        <v>68.5</v>
      </c>
    </row>
    <row r="31" spans="1:6" ht="62.4">
      <c r="A31" s="192" t="s">
        <v>349</v>
      </c>
      <c r="B31" s="193">
        <v>1</v>
      </c>
      <c r="C31" s="193">
        <v>3</v>
      </c>
      <c r="D31" s="194" t="s">
        <v>357</v>
      </c>
      <c r="E31" s="195" t="s">
        <v>350</v>
      </c>
      <c r="F31" s="196">
        <v>68.5</v>
      </c>
    </row>
    <row r="32" spans="1:6">
      <c r="A32" s="192" t="s">
        <v>351</v>
      </c>
      <c r="B32" s="193">
        <v>1</v>
      </c>
      <c r="C32" s="193">
        <v>3</v>
      </c>
      <c r="D32" s="194" t="s">
        <v>358</v>
      </c>
      <c r="E32" s="195" t="s">
        <v>341</v>
      </c>
      <c r="F32" s="196">
        <v>214.9</v>
      </c>
    </row>
    <row r="33" spans="1:6" ht="62.4">
      <c r="A33" s="192" t="s">
        <v>349</v>
      </c>
      <c r="B33" s="193">
        <v>1</v>
      </c>
      <c r="C33" s="193">
        <v>3</v>
      </c>
      <c r="D33" s="194" t="s">
        <v>358</v>
      </c>
      <c r="E33" s="195" t="s">
        <v>350</v>
      </c>
      <c r="F33" s="196">
        <v>206.3</v>
      </c>
    </row>
    <row r="34" spans="1:6" ht="31.2">
      <c r="A34" s="192" t="s">
        <v>359</v>
      </c>
      <c r="B34" s="193">
        <v>1</v>
      </c>
      <c r="C34" s="193">
        <v>3</v>
      </c>
      <c r="D34" s="194" t="s">
        <v>358</v>
      </c>
      <c r="E34" s="195" t="s">
        <v>360</v>
      </c>
      <c r="F34" s="196">
        <v>8.6</v>
      </c>
    </row>
    <row r="35" spans="1:6">
      <c r="A35" s="192" t="s">
        <v>361</v>
      </c>
      <c r="B35" s="193">
        <v>1</v>
      </c>
      <c r="C35" s="193">
        <v>3</v>
      </c>
      <c r="D35" s="194" t="s">
        <v>358</v>
      </c>
      <c r="E35" s="195" t="s">
        <v>362</v>
      </c>
      <c r="F35" s="196">
        <v>0</v>
      </c>
    </row>
    <row r="36" spans="1:6" ht="46.8">
      <c r="A36" s="192" t="s">
        <v>156</v>
      </c>
      <c r="B36" s="193">
        <v>1</v>
      </c>
      <c r="C36" s="193">
        <v>3</v>
      </c>
      <c r="D36" s="194" t="s">
        <v>363</v>
      </c>
      <c r="E36" s="195" t="s">
        <v>341</v>
      </c>
      <c r="F36" s="196">
        <v>57.1</v>
      </c>
    </row>
    <row r="37" spans="1:6" ht="62.4">
      <c r="A37" s="192" t="s">
        <v>349</v>
      </c>
      <c r="B37" s="193">
        <v>1</v>
      </c>
      <c r="C37" s="193">
        <v>3</v>
      </c>
      <c r="D37" s="194" t="s">
        <v>363</v>
      </c>
      <c r="E37" s="195" t="s">
        <v>350</v>
      </c>
      <c r="F37" s="196">
        <v>57.1</v>
      </c>
    </row>
    <row r="38" spans="1:6" ht="31.2">
      <c r="A38" s="192" t="s">
        <v>364</v>
      </c>
      <c r="B38" s="193">
        <v>1</v>
      </c>
      <c r="C38" s="193">
        <v>3</v>
      </c>
      <c r="D38" s="194" t="s">
        <v>365</v>
      </c>
      <c r="E38" s="195" t="s">
        <v>341</v>
      </c>
      <c r="F38" s="196">
        <v>1085.7</v>
      </c>
    </row>
    <row r="39" spans="1:6" ht="31.2">
      <c r="A39" s="192" t="s">
        <v>347</v>
      </c>
      <c r="B39" s="193">
        <v>1</v>
      </c>
      <c r="C39" s="193">
        <v>3</v>
      </c>
      <c r="D39" s="194" t="s">
        <v>366</v>
      </c>
      <c r="E39" s="195" t="s">
        <v>341</v>
      </c>
      <c r="F39" s="196">
        <v>196.8</v>
      </c>
    </row>
    <row r="40" spans="1:6" ht="62.4">
      <c r="A40" s="192" t="s">
        <v>349</v>
      </c>
      <c r="B40" s="193">
        <v>1</v>
      </c>
      <c r="C40" s="193">
        <v>3</v>
      </c>
      <c r="D40" s="194" t="s">
        <v>366</v>
      </c>
      <c r="E40" s="195" t="s">
        <v>350</v>
      </c>
      <c r="F40" s="196">
        <v>196.8</v>
      </c>
    </row>
    <row r="41" spans="1:6">
      <c r="A41" s="192" t="s">
        <v>351</v>
      </c>
      <c r="B41" s="193">
        <v>1</v>
      </c>
      <c r="C41" s="193">
        <v>3</v>
      </c>
      <c r="D41" s="194" t="s">
        <v>367</v>
      </c>
      <c r="E41" s="195" t="s">
        <v>341</v>
      </c>
      <c r="F41" s="196">
        <v>683.5</v>
      </c>
    </row>
    <row r="42" spans="1:6" ht="62.4">
      <c r="A42" s="192" t="s">
        <v>349</v>
      </c>
      <c r="B42" s="193">
        <v>1</v>
      </c>
      <c r="C42" s="193">
        <v>3</v>
      </c>
      <c r="D42" s="194" t="s">
        <v>367</v>
      </c>
      <c r="E42" s="195" t="s">
        <v>350</v>
      </c>
      <c r="F42" s="196">
        <v>683.5</v>
      </c>
    </row>
    <row r="43" spans="1:6" ht="46.8">
      <c r="A43" s="192" t="s">
        <v>156</v>
      </c>
      <c r="B43" s="193">
        <v>1</v>
      </c>
      <c r="C43" s="193">
        <v>3</v>
      </c>
      <c r="D43" s="194" t="s">
        <v>368</v>
      </c>
      <c r="E43" s="195" t="s">
        <v>341</v>
      </c>
      <c r="F43" s="196">
        <v>205.4</v>
      </c>
    </row>
    <row r="44" spans="1:6" ht="62.4">
      <c r="A44" s="192" t="s">
        <v>349</v>
      </c>
      <c r="B44" s="193">
        <v>1</v>
      </c>
      <c r="C44" s="193">
        <v>3</v>
      </c>
      <c r="D44" s="194" t="s">
        <v>368</v>
      </c>
      <c r="E44" s="195" t="s">
        <v>350</v>
      </c>
      <c r="F44" s="196">
        <v>205.4</v>
      </c>
    </row>
    <row r="45" spans="1:6" ht="46.8">
      <c r="A45" s="192" t="s">
        <v>369</v>
      </c>
      <c r="B45" s="193">
        <v>1</v>
      </c>
      <c r="C45" s="193">
        <v>4</v>
      </c>
      <c r="D45" s="194" t="s">
        <v>341</v>
      </c>
      <c r="E45" s="195" t="s">
        <v>341</v>
      </c>
      <c r="F45" s="196">
        <v>26417.1</v>
      </c>
    </row>
    <row r="46" spans="1:6" ht="31.2">
      <c r="A46" s="192" t="s">
        <v>343</v>
      </c>
      <c r="B46" s="193">
        <v>1</v>
      </c>
      <c r="C46" s="193">
        <v>4</v>
      </c>
      <c r="D46" s="194" t="s">
        <v>344</v>
      </c>
      <c r="E46" s="195" t="s">
        <v>341</v>
      </c>
      <c r="F46" s="196">
        <v>26414.7</v>
      </c>
    </row>
    <row r="47" spans="1:6">
      <c r="A47" s="192" t="s">
        <v>355</v>
      </c>
      <c r="B47" s="193">
        <v>1</v>
      </c>
      <c r="C47" s="193">
        <v>4</v>
      </c>
      <c r="D47" s="194" t="s">
        <v>356</v>
      </c>
      <c r="E47" s="195" t="s">
        <v>341</v>
      </c>
      <c r="F47" s="196">
        <v>26414.7</v>
      </c>
    </row>
    <row r="48" spans="1:6" ht="31.2">
      <c r="A48" s="192" t="s">
        <v>347</v>
      </c>
      <c r="B48" s="193">
        <v>1</v>
      </c>
      <c r="C48" s="193">
        <v>4</v>
      </c>
      <c r="D48" s="194" t="s">
        <v>357</v>
      </c>
      <c r="E48" s="195" t="s">
        <v>341</v>
      </c>
      <c r="F48" s="196">
        <v>4957.8</v>
      </c>
    </row>
    <row r="49" spans="1:6" ht="62.4">
      <c r="A49" s="192" t="s">
        <v>349</v>
      </c>
      <c r="B49" s="193">
        <v>1</v>
      </c>
      <c r="C49" s="193">
        <v>4</v>
      </c>
      <c r="D49" s="194" t="s">
        <v>357</v>
      </c>
      <c r="E49" s="195" t="s">
        <v>350</v>
      </c>
      <c r="F49" s="196">
        <v>4957.8</v>
      </c>
    </row>
    <row r="50" spans="1:6">
      <c r="A50" s="192" t="s">
        <v>351</v>
      </c>
      <c r="B50" s="193">
        <v>1</v>
      </c>
      <c r="C50" s="193">
        <v>4</v>
      </c>
      <c r="D50" s="194" t="s">
        <v>358</v>
      </c>
      <c r="E50" s="195" t="s">
        <v>341</v>
      </c>
      <c r="F50" s="196">
        <v>17848.2</v>
      </c>
    </row>
    <row r="51" spans="1:6" ht="62.4">
      <c r="A51" s="192" t="s">
        <v>349</v>
      </c>
      <c r="B51" s="193">
        <v>1</v>
      </c>
      <c r="C51" s="193">
        <v>4</v>
      </c>
      <c r="D51" s="194" t="s">
        <v>358</v>
      </c>
      <c r="E51" s="195" t="s">
        <v>350</v>
      </c>
      <c r="F51" s="196">
        <v>15324.1</v>
      </c>
    </row>
    <row r="52" spans="1:6" ht="31.2">
      <c r="A52" s="192" t="s">
        <v>359</v>
      </c>
      <c r="B52" s="193">
        <v>1</v>
      </c>
      <c r="C52" s="193">
        <v>4</v>
      </c>
      <c r="D52" s="194" t="s">
        <v>358</v>
      </c>
      <c r="E52" s="195" t="s">
        <v>360</v>
      </c>
      <c r="F52" s="196">
        <v>2509.4</v>
      </c>
    </row>
    <row r="53" spans="1:6">
      <c r="A53" s="192" t="s">
        <v>361</v>
      </c>
      <c r="B53" s="193">
        <v>1</v>
      </c>
      <c r="C53" s="193">
        <v>4</v>
      </c>
      <c r="D53" s="194" t="s">
        <v>358</v>
      </c>
      <c r="E53" s="195" t="s">
        <v>362</v>
      </c>
      <c r="F53" s="196">
        <v>14.7</v>
      </c>
    </row>
    <row r="54" spans="1:6" ht="46.8">
      <c r="A54" s="192" t="s">
        <v>156</v>
      </c>
      <c r="B54" s="193">
        <v>1</v>
      </c>
      <c r="C54" s="193">
        <v>4</v>
      </c>
      <c r="D54" s="194" t="s">
        <v>363</v>
      </c>
      <c r="E54" s="195" t="s">
        <v>341</v>
      </c>
      <c r="F54" s="196">
        <v>3608.7</v>
      </c>
    </row>
    <row r="55" spans="1:6" ht="62.4">
      <c r="A55" s="192" t="s">
        <v>349</v>
      </c>
      <c r="B55" s="193">
        <v>1</v>
      </c>
      <c r="C55" s="193">
        <v>4</v>
      </c>
      <c r="D55" s="194" t="s">
        <v>363</v>
      </c>
      <c r="E55" s="195" t="s">
        <v>350</v>
      </c>
      <c r="F55" s="196">
        <v>3608.7</v>
      </c>
    </row>
    <row r="56" spans="1:6" ht="46.8">
      <c r="A56" s="192" t="s">
        <v>370</v>
      </c>
      <c r="B56" s="193">
        <v>1</v>
      </c>
      <c r="C56" s="193">
        <v>4</v>
      </c>
      <c r="D56" s="194" t="s">
        <v>371</v>
      </c>
      <c r="E56" s="195" t="s">
        <v>341</v>
      </c>
      <c r="F56" s="196">
        <v>2.4</v>
      </c>
    </row>
    <row r="57" spans="1:6" ht="62.4" customHeight="1">
      <c r="A57" s="192" t="s">
        <v>372</v>
      </c>
      <c r="B57" s="193">
        <v>1</v>
      </c>
      <c r="C57" s="193">
        <v>4</v>
      </c>
      <c r="D57" s="194" t="s">
        <v>373</v>
      </c>
      <c r="E57" s="195" t="s">
        <v>341</v>
      </c>
      <c r="F57" s="196">
        <v>2.4</v>
      </c>
    </row>
    <row r="58" spans="1:6" ht="31.2">
      <c r="A58" s="192" t="s">
        <v>374</v>
      </c>
      <c r="B58" s="193">
        <v>1</v>
      </c>
      <c r="C58" s="193">
        <v>4</v>
      </c>
      <c r="D58" s="194" t="s">
        <v>375</v>
      </c>
      <c r="E58" s="195" t="s">
        <v>341</v>
      </c>
      <c r="F58" s="196">
        <v>2.4</v>
      </c>
    </row>
    <row r="59" spans="1:6" ht="31.2">
      <c r="A59" s="192" t="s">
        <v>359</v>
      </c>
      <c r="B59" s="193">
        <v>1</v>
      </c>
      <c r="C59" s="193">
        <v>4</v>
      </c>
      <c r="D59" s="194" t="s">
        <v>375</v>
      </c>
      <c r="E59" s="195" t="s">
        <v>360</v>
      </c>
      <c r="F59" s="196">
        <v>2.4</v>
      </c>
    </row>
    <row r="60" spans="1:6">
      <c r="A60" s="192" t="s">
        <v>376</v>
      </c>
      <c r="B60" s="193">
        <v>1</v>
      </c>
      <c r="C60" s="193">
        <v>5</v>
      </c>
      <c r="D60" s="194" t="s">
        <v>341</v>
      </c>
      <c r="E60" s="195" t="s">
        <v>341</v>
      </c>
      <c r="F60" s="196">
        <v>8.4</v>
      </c>
    </row>
    <row r="61" spans="1:6">
      <c r="A61" s="192" t="s">
        <v>377</v>
      </c>
      <c r="B61" s="193">
        <v>1</v>
      </c>
      <c r="C61" s="193">
        <v>5</v>
      </c>
      <c r="D61" s="194" t="s">
        <v>378</v>
      </c>
      <c r="E61" s="195" t="s">
        <v>341</v>
      </c>
      <c r="F61" s="196">
        <v>8.4</v>
      </c>
    </row>
    <row r="62" spans="1:6" ht="46.8">
      <c r="A62" s="192" t="s">
        <v>379</v>
      </c>
      <c r="B62" s="193">
        <v>1</v>
      </c>
      <c r="C62" s="193">
        <v>5</v>
      </c>
      <c r="D62" s="194" t="s">
        <v>380</v>
      </c>
      <c r="E62" s="195" t="s">
        <v>341</v>
      </c>
      <c r="F62" s="196">
        <v>8.4</v>
      </c>
    </row>
    <row r="63" spans="1:6" ht="31.2">
      <c r="A63" s="192" t="s">
        <v>359</v>
      </c>
      <c r="B63" s="193">
        <v>1</v>
      </c>
      <c r="C63" s="193">
        <v>5</v>
      </c>
      <c r="D63" s="194" t="s">
        <v>380</v>
      </c>
      <c r="E63" s="195" t="s">
        <v>360</v>
      </c>
      <c r="F63" s="196">
        <v>8.4</v>
      </c>
    </row>
    <row r="64" spans="1:6" ht="46.8">
      <c r="A64" s="192" t="s">
        <v>381</v>
      </c>
      <c r="B64" s="193">
        <v>1</v>
      </c>
      <c r="C64" s="193">
        <v>6</v>
      </c>
      <c r="D64" s="194" t="s">
        <v>341</v>
      </c>
      <c r="E64" s="195" t="s">
        <v>341</v>
      </c>
      <c r="F64" s="196">
        <v>10683.2</v>
      </c>
    </row>
    <row r="65" spans="1:6" ht="31.2">
      <c r="A65" s="192" t="s">
        <v>343</v>
      </c>
      <c r="B65" s="193">
        <v>1</v>
      </c>
      <c r="C65" s="193">
        <v>6</v>
      </c>
      <c r="D65" s="194" t="s">
        <v>344</v>
      </c>
      <c r="E65" s="195" t="s">
        <v>341</v>
      </c>
      <c r="F65" s="196">
        <v>10673.3</v>
      </c>
    </row>
    <row r="66" spans="1:6">
      <c r="A66" s="192" t="s">
        <v>355</v>
      </c>
      <c r="B66" s="193">
        <v>1</v>
      </c>
      <c r="C66" s="193">
        <v>6</v>
      </c>
      <c r="D66" s="194" t="s">
        <v>356</v>
      </c>
      <c r="E66" s="195" t="s">
        <v>341</v>
      </c>
      <c r="F66" s="196">
        <v>9647.4</v>
      </c>
    </row>
    <row r="67" spans="1:6" ht="31.2">
      <c r="A67" s="192" t="s">
        <v>347</v>
      </c>
      <c r="B67" s="193">
        <v>1</v>
      </c>
      <c r="C67" s="193">
        <v>6</v>
      </c>
      <c r="D67" s="194" t="s">
        <v>357</v>
      </c>
      <c r="E67" s="195" t="s">
        <v>341</v>
      </c>
      <c r="F67" s="196">
        <v>1913.4</v>
      </c>
    </row>
    <row r="68" spans="1:6" ht="62.4">
      <c r="A68" s="192" t="s">
        <v>349</v>
      </c>
      <c r="B68" s="193">
        <v>1</v>
      </c>
      <c r="C68" s="193">
        <v>6</v>
      </c>
      <c r="D68" s="194" t="s">
        <v>357</v>
      </c>
      <c r="E68" s="195" t="s">
        <v>350</v>
      </c>
      <c r="F68" s="196">
        <v>1913.4</v>
      </c>
    </row>
    <row r="69" spans="1:6">
      <c r="A69" s="192" t="s">
        <v>351</v>
      </c>
      <c r="B69" s="193">
        <v>1</v>
      </c>
      <c r="C69" s="193">
        <v>6</v>
      </c>
      <c r="D69" s="194" t="s">
        <v>358</v>
      </c>
      <c r="E69" s="195" t="s">
        <v>341</v>
      </c>
      <c r="F69" s="196">
        <v>7074.1</v>
      </c>
    </row>
    <row r="70" spans="1:6" ht="62.4">
      <c r="A70" s="192" t="s">
        <v>349</v>
      </c>
      <c r="B70" s="193">
        <v>1</v>
      </c>
      <c r="C70" s="193">
        <v>6</v>
      </c>
      <c r="D70" s="194" t="s">
        <v>358</v>
      </c>
      <c r="E70" s="195" t="s">
        <v>350</v>
      </c>
      <c r="F70" s="196">
        <v>5756.7</v>
      </c>
    </row>
    <row r="71" spans="1:6" ht="31.2">
      <c r="A71" s="192" t="s">
        <v>359</v>
      </c>
      <c r="B71" s="193">
        <v>1</v>
      </c>
      <c r="C71" s="193">
        <v>6</v>
      </c>
      <c r="D71" s="194" t="s">
        <v>358</v>
      </c>
      <c r="E71" s="195" t="s">
        <v>360</v>
      </c>
      <c r="F71" s="196">
        <v>1316.3</v>
      </c>
    </row>
    <row r="72" spans="1:6">
      <c r="A72" s="192" t="s">
        <v>361</v>
      </c>
      <c r="B72" s="193">
        <v>1</v>
      </c>
      <c r="C72" s="193">
        <v>6</v>
      </c>
      <c r="D72" s="194" t="s">
        <v>358</v>
      </c>
      <c r="E72" s="195" t="s">
        <v>362</v>
      </c>
      <c r="F72" s="196">
        <v>1.1000000000000001</v>
      </c>
    </row>
    <row r="73" spans="1:6" ht="46.8">
      <c r="A73" s="192" t="s">
        <v>156</v>
      </c>
      <c r="B73" s="193">
        <v>1</v>
      </c>
      <c r="C73" s="193">
        <v>6</v>
      </c>
      <c r="D73" s="194" t="s">
        <v>363</v>
      </c>
      <c r="E73" s="195" t="s">
        <v>341</v>
      </c>
      <c r="F73" s="196">
        <v>659.9</v>
      </c>
    </row>
    <row r="74" spans="1:6" ht="62.4">
      <c r="A74" s="192" t="s">
        <v>349</v>
      </c>
      <c r="B74" s="193">
        <v>1</v>
      </c>
      <c r="C74" s="193">
        <v>6</v>
      </c>
      <c r="D74" s="194" t="s">
        <v>363</v>
      </c>
      <c r="E74" s="195" t="s">
        <v>350</v>
      </c>
      <c r="F74" s="196">
        <v>659.9</v>
      </c>
    </row>
    <row r="75" spans="1:6" ht="31.2">
      <c r="A75" s="192" t="s">
        <v>382</v>
      </c>
      <c r="B75" s="193">
        <v>1</v>
      </c>
      <c r="C75" s="193">
        <v>6</v>
      </c>
      <c r="D75" s="194" t="s">
        <v>383</v>
      </c>
      <c r="E75" s="195" t="s">
        <v>341</v>
      </c>
      <c r="F75" s="196">
        <v>1025.9000000000001</v>
      </c>
    </row>
    <row r="76" spans="1:6" ht="31.2">
      <c r="A76" s="192" t="s">
        <v>347</v>
      </c>
      <c r="B76" s="193">
        <v>1</v>
      </c>
      <c r="C76" s="193">
        <v>6</v>
      </c>
      <c r="D76" s="194" t="s">
        <v>384</v>
      </c>
      <c r="E76" s="195" t="s">
        <v>341</v>
      </c>
      <c r="F76" s="196">
        <v>207.2</v>
      </c>
    </row>
    <row r="77" spans="1:6" ht="62.4">
      <c r="A77" s="192" t="s">
        <v>349</v>
      </c>
      <c r="B77" s="193">
        <v>1</v>
      </c>
      <c r="C77" s="193">
        <v>6</v>
      </c>
      <c r="D77" s="194" t="s">
        <v>384</v>
      </c>
      <c r="E77" s="195" t="s">
        <v>350</v>
      </c>
      <c r="F77" s="196">
        <v>207.2</v>
      </c>
    </row>
    <row r="78" spans="1:6">
      <c r="A78" s="192" t="s">
        <v>351</v>
      </c>
      <c r="B78" s="193">
        <v>1</v>
      </c>
      <c r="C78" s="193">
        <v>6</v>
      </c>
      <c r="D78" s="194" t="s">
        <v>385</v>
      </c>
      <c r="E78" s="195" t="s">
        <v>341</v>
      </c>
      <c r="F78" s="196">
        <v>629.70000000000005</v>
      </c>
    </row>
    <row r="79" spans="1:6" ht="62.4">
      <c r="A79" s="192" t="s">
        <v>349</v>
      </c>
      <c r="B79" s="193">
        <v>1</v>
      </c>
      <c r="C79" s="193">
        <v>6</v>
      </c>
      <c r="D79" s="194" t="s">
        <v>385</v>
      </c>
      <c r="E79" s="195" t="s">
        <v>350</v>
      </c>
      <c r="F79" s="196">
        <v>629.70000000000005</v>
      </c>
    </row>
    <row r="80" spans="1:6" ht="46.8">
      <c r="A80" s="192" t="s">
        <v>156</v>
      </c>
      <c r="B80" s="193">
        <v>1</v>
      </c>
      <c r="C80" s="193">
        <v>6</v>
      </c>
      <c r="D80" s="194" t="s">
        <v>386</v>
      </c>
      <c r="E80" s="195" t="s">
        <v>341</v>
      </c>
      <c r="F80" s="196">
        <v>189</v>
      </c>
    </row>
    <row r="81" spans="1:6" ht="62.4">
      <c r="A81" s="192" t="s">
        <v>349</v>
      </c>
      <c r="B81" s="193">
        <v>1</v>
      </c>
      <c r="C81" s="193">
        <v>6</v>
      </c>
      <c r="D81" s="194" t="s">
        <v>386</v>
      </c>
      <c r="E81" s="195" t="s">
        <v>350</v>
      </c>
      <c r="F81" s="196">
        <v>189</v>
      </c>
    </row>
    <row r="82" spans="1:6" ht="46.8">
      <c r="A82" s="192" t="s">
        <v>387</v>
      </c>
      <c r="B82" s="193">
        <v>1</v>
      </c>
      <c r="C82" s="193">
        <v>6</v>
      </c>
      <c r="D82" s="194" t="s">
        <v>388</v>
      </c>
      <c r="E82" s="195" t="s">
        <v>341</v>
      </c>
      <c r="F82" s="196">
        <v>9.9</v>
      </c>
    </row>
    <row r="83" spans="1:6" ht="62.4">
      <c r="A83" s="192" t="s">
        <v>389</v>
      </c>
      <c r="B83" s="193">
        <v>1</v>
      </c>
      <c r="C83" s="193">
        <v>6</v>
      </c>
      <c r="D83" s="194" t="s">
        <v>390</v>
      </c>
      <c r="E83" s="195" t="s">
        <v>341</v>
      </c>
      <c r="F83" s="196">
        <v>9.9</v>
      </c>
    </row>
    <row r="84" spans="1:6" ht="31.2">
      <c r="A84" s="192" t="s">
        <v>374</v>
      </c>
      <c r="B84" s="193">
        <v>1</v>
      </c>
      <c r="C84" s="193">
        <v>6</v>
      </c>
      <c r="D84" s="194" t="s">
        <v>391</v>
      </c>
      <c r="E84" s="195" t="s">
        <v>341</v>
      </c>
      <c r="F84" s="196">
        <v>9.9</v>
      </c>
    </row>
    <row r="85" spans="1:6" ht="31.2">
      <c r="A85" s="192" t="s">
        <v>359</v>
      </c>
      <c r="B85" s="193">
        <v>1</v>
      </c>
      <c r="C85" s="193">
        <v>6</v>
      </c>
      <c r="D85" s="194" t="s">
        <v>391</v>
      </c>
      <c r="E85" s="195" t="s">
        <v>360</v>
      </c>
      <c r="F85" s="196">
        <v>9.9</v>
      </c>
    </row>
    <row r="86" spans="1:6">
      <c r="A86" s="192" t="s">
        <v>392</v>
      </c>
      <c r="B86" s="193">
        <v>1</v>
      </c>
      <c r="C86" s="193">
        <v>7</v>
      </c>
      <c r="D86" s="194" t="s">
        <v>341</v>
      </c>
      <c r="E86" s="195" t="s">
        <v>341</v>
      </c>
      <c r="F86" s="196">
        <v>2300</v>
      </c>
    </row>
    <row r="87" spans="1:6">
      <c r="A87" s="192" t="s">
        <v>393</v>
      </c>
      <c r="B87" s="193">
        <v>1</v>
      </c>
      <c r="C87" s="193">
        <v>7</v>
      </c>
      <c r="D87" s="194" t="s">
        <v>394</v>
      </c>
      <c r="E87" s="195" t="s">
        <v>341</v>
      </c>
      <c r="F87" s="196">
        <v>2300</v>
      </c>
    </row>
    <row r="88" spans="1:6">
      <c r="A88" s="192" t="s">
        <v>395</v>
      </c>
      <c r="B88" s="193">
        <v>1</v>
      </c>
      <c r="C88" s="193">
        <v>7</v>
      </c>
      <c r="D88" s="194" t="s">
        <v>396</v>
      </c>
      <c r="E88" s="195" t="s">
        <v>341</v>
      </c>
      <c r="F88" s="196">
        <v>2300</v>
      </c>
    </row>
    <row r="89" spans="1:6">
      <c r="A89" s="192" t="s">
        <v>361</v>
      </c>
      <c r="B89" s="193">
        <v>1</v>
      </c>
      <c r="C89" s="193">
        <v>7</v>
      </c>
      <c r="D89" s="194" t="s">
        <v>396</v>
      </c>
      <c r="E89" s="195" t="s">
        <v>362</v>
      </c>
      <c r="F89" s="196">
        <v>2300</v>
      </c>
    </row>
    <row r="90" spans="1:6">
      <c r="A90" s="192" t="s">
        <v>397</v>
      </c>
      <c r="B90" s="193">
        <v>1</v>
      </c>
      <c r="C90" s="193">
        <v>11</v>
      </c>
      <c r="D90" s="194" t="s">
        <v>341</v>
      </c>
      <c r="E90" s="195" t="s">
        <v>341</v>
      </c>
      <c r="F90" s="196">
        <v>300</v>
      </c>
    </row>
    <row r="91" spans="1:6">
      <c r="A91" s="192" t="s">
        <v>397</v>
      </c>
      <c r="B91" s="193">
        <v>1</v>
      </c>
      <c r="C91" s="193">
        <v>11</v>
      </c>
      <c r="D91" s="194" t="s">
        <v>398</v>
      </c>
      <c r="E91" s="195" t="s">
        <v>341</v>
      </c>
      <c r="F91" s="196">
        <v>300</v>
      </c>
    </row>
    <row r="92" spans="1:6">
      <c r="A92" s="192" t="s">
        <v>399</v>
      </c>
      <c r="B92" s="193">
        <v>1</v>
      </c>
      <c r="C92" s="193">
        <v>11</v>
      </c>
      <c r="D92" s="194" t="s">
        <v>400</v>
      </c>
      <c r="E92" s="195" t="s">
        <v>341</v>
      </c>
      <c r="F92" s="196">
        <v>300</v>
      </c>
    </row>
    <row r="93" spans="1:6" ht="31.2">
      <c r="A93" s="192" t="s">
        <v>401</v>
      </c>
      <c r="B93" s="193">
        <v>1</v>
      </c>
      <c r="C93" s="193">
        <v>11</v>
      </c>
      <c r="D93" s="194" t="s">
        <v>402</v>
      </c>
      <c r="E93" s="195" t="s">
        <v>341</v>
      </c>
      <c r="F93" s="196">
        <v>300</v>
      </c>
    </row>
    <row r="94" spans="1:6">
      <c r="A94" s="192" t="s">
        <v>361</v>
      </c>
      <c r="B94" s="193">
        <v>1</v>
      </c>
      <c r="C94" s="193">
        <v>11</v>
      </c>
      <c r="D94" s="194" t="s">
        <v>402</v>
      </c>
      <c r="E94" s="195" t="s">
        <v>362</v>
      </c>
      <c r="F94" s="196">
        <v>300</v>
      </c>
    </row>
    <row r="95" spans="1:6">
      <c r="A95" s="192" t="s">
        <v>403</v>
      </c>
      <c r="B95" s="193">
        <v>1</v>
      </c>
      <c r="C95" s="193">
        <v>13</v>
      </c>
      <c r="D95" s="194" t="s">
        <v>341</v>
      </c>
      <c r="E95" s="195" t="s">
        <v>341</v>
      </c>
      <c r="F95" s="196">
        <v>39718.1</v>
      </c>
    </row>
    <row r="96" spans="1:6">
      <c r="A96" s="192" t="s">
        <v>377</v>
      </c>
      <c r="B96" s="193">
        <v>1</v>
      </c>
      <c r="C96" s="193">
        <v>13</v>
      </c>
      <c r="D96" s="194" t="s">
        <v>378</v>
      </c>
      <c r="E96" s="195" t="s">
        <v>341</v>
      </c>
      <c r="F96" s="196">
        <v>1141.2</v>
      </c>
    </row>
    <row r="97" spans="1:6" ht="31.2">
      <c r="A97" s="192" t="s">
        <v>404</v>
      </c>
      <c r="B97" s="193">
        <v>1</v>
      </c>
      <c r="C97" s="193">
        <v>13</v>
      </c>
      <c r="D97" s="194" t="s">
        <v>405</v>
      </c>
      <c r="E97" s="195" t="s">
        <v>341</v>
      </c>
      <c r="F97" s="196">
        <v>1141.2</v>
      </c>
    </row>
    <row r="98" spans="1:6" ht="31.2">
      <c r="A98" s="192" t="s">
        <v>359</v>
      </c>
      <c r="B98" s="193">
        <v>1</v>
      </c>
      <c r="C98" s="193">
        <v>13</v>
      </c>
      <c r="D98" s="194" t="s">
        <v>405</v>
      </c>
      <c r="E98" s="195" t="s">
        <v>360</v>
      </c>
      <c r="F98" s="196">
        <v>1141.2</v>
      </c>
    </row>
    <row r="99" spans="1:6" ht="31.2">
      <c r="A99" s="192" t="s">
        <v>343</v>
      </c>
      <c r="B99" s="193">
        <v>1</v>
      </c>
      <c r="C99" s="193">
        <v>13</v>
      </c>
      <c r="D99" s="194" t="s">
        <v>344</v>
      </c>
      <c r="E99" s="195" t="s">
        <v>341</v>
      </c>
      <c r="F99" s="196">
        <v>5494.9</v>
      </c>
    </row>
    <row r="100" spans="1:6" ht="31.2">
      <c r="A100" s="192" t="s">
        <v>406</v>
      </c>
      <c r="B100" s="193">
        <v>1</v>
      </c>
      <c r="C100" s="193">
        <v>13</v>
      </c>
      <c r="D100" s="194" t="s">
        <v>407</v>
      </c>
      <c r="E100" s="195" t="s">
        <v>341</v>
      </c>
      <c r="F100" s="196">
        <v>2827.9</v>
      </c>
    </row>
    <row r="101" spans="1:6" ht="62.4">
      <c r="A101" s="192" t="s">
        <v>408</v>
      </c>
      <c r="B101" s="193">
        <v>1</v>
      </c>
      <c r="C101" s="193">
        <v>13</v>
      </c>
      <c r="D101" s="194" t="s">
        <v>409</v>
      </c>
      <c r="E101" s="195" t="s">
        <v>341</v>
      </c>
      <c r="F101" s="196">
        <v>1177</v>
      </c>
    </row>
    <row r="102" spans="1:6" ht="62.4">
      <c r="A102" s="192" t="s">
        <v>349</v>
      </c>
      <c r="B102" s="193">
        <v>1</v>
      </c>
      <c r="C102" s="193">
        <v>13</v>
      </c>
      <c r="D102" s="194" t="s">
        <v>409</v>
      </c>
      <c r="E102" s="195" t="s">
        <v>350</v>
      </c>
      <c r="F102" s="196">
        <v>982.7</v>
      </c>
    </row>
    <row r="103" spans="1:6" ht="31.2">
      <c r="A103" s="192" t="s">
        <v>359</v>
      </c>
      <c r="B103" s="193">
        <v>1</v>
      </c>
      <c r="C103" s="193">
        <v>13</v>
      </c>
      <c r="D103" s="194" t="s">
        <v>409</v>
      </c>
      <c r="E103" s="195" t="s">
        <v>360</v>
      </c>
      <c r="F103" s="196">
        <v>194.3</v>
      </c>
    </row>
    <row r="104" spans="1:6" ht="31.2">
      <c r="A104" s="192" t="s">
        <v>410</v>
      </c>
      <c r="B104" s="193">
        <v>1</v>
      </c>
      <c r="C104" s="193">
        <v>13</v>
      </c>
      <c r="D104" s="194" t="s">
        <v>411</v>
      </c>
      <c r="E104" s="195" t="s">
        <v>341</v>
      </c>
      <c r="F104" s="196">
        <v>605.20000000000005</v>
      </c>
    </row>
    <row r="105" spans="1:6" ht="62.4">
      <c r="A105" s="192" t="s">
        <v>349</v>
      </c>
      <c r="B105" s="193">
        <v>1</v>
      </c>
      <c r="C105" s="193">
        <v>13</v>
      </c>
      <c r="D105" s="194" t="s">
        <v>411</v>
      </c>
      <c r="E105" s="195" t="s">
        <v>350</v>
      </c>
      <c r="F105" s="196">
        <v>565.29999999999995</v>
      </c>
    </row>
    <row r="106" spans="1:6" ht="31.2">
      <c r="A106" s="192" t="s">
        <v>359</v>
      </c>
      <c r="B106" s="193">
        <v>1</v>
      </c>
      <c r="C106" s="193">
        <v>13</v>
      </c>
      <c r="D106" s="194" t="s">
        <v>411</v>
      </c>
      <c r="E106" s="195" t="s">
        <v>360</v>
      </c>
      <c r="F106" s="196">
        <v>39.9</v>
      </c>
    </row>
    <row r="107" spans="1:6" ht="46.8">
      <c r="A107" s="192" t="s">
        <v>412</v>
      </c>
      <c r="B107" s="193">
        <v>1</v>
      </c>
      <c r="C107" s="193">
        <v>13</v>
      </c>
      <c r="D107" s="194" t="s">
        <v>413</v>
      </c>
      <c r="E107" s="195" t="s">
        <v>341</v>
      </c>
      <c r="F107" s="196">
        <v>439.8</v>
      </c>
    </row>
    <row r="108" spans="1:6" ht="62.4">
      <c r="A108" s="192" t="s">
        <v>349</v>
      </c>
      <c r="B108" s="193">
        <v>1</v>
      </c>
      <c r="C108" s="193">
        <v>13</v>
      </c>
      <c r="D108" s="194" t="s">
        <v>413</v>
      </c>
      <c r="E108" s="195" t="s">
        <v>350</v>
      </c>
      <c r="F108" s="196">
        <v>382.4</v>
      </c>
    </row>
    <row r="109" spans="1:6" ht="31.2">
      <c r="A109" s="192" t="s">
        <v>359</v>
      </c>
      <c r="B109" s="193">
        <v>1</v>
      </c>
      <c r="C109" s="193">
        <v>13</v>
      </c>
      <c r="D109" s="194" t="s">
        <v>413</v>
      </c>
      <c r="E109" s="195" t="s">
        <v>360</v>
      </c>
      <c r="F109" s="196">
        <v>57.4</v>
      </c>
    </row>
    <row r="110" spans="1:6" ht="46.8">
      <c r="A110" s="192" t="s">
        <v>414</v>
      </c>
      <c r="B110" s="193">
        <v>1</v>
      </c>
      <c r="C110" s="193">
        <v>13</v>
      </c>
      <c r="D110" s="194" t="s">
        <v>415</v>
      </c>
      <c r="E110" s="195" t="s">
        <v>341</v>
      </c>
      <c r="F110" s="196">
        <v>605.20000000000005</v>
      </c>
    </row>
    <row r="111" spans="1:6" ht="62.4">
      <c r="A111" s="192" t="s">
        <v>349</v>
      </c>
      <c r="B111" s="193">
        <v>1</v>
      </c>
      <c r="C111" s="193">
        <v>13</v>
      </c>
      <c r="D111" s="194" t="s">
        <v>415</v>
      </c>
      <c r="E111" s="195" t="s">
        <v>350</v>
      </c>
      <c r="F111" s="196">
        <v>557.9</v>
      </c>
    </row>
    <row r="112" spans="1:6" ht="31.2">
      <c r="A112" s="192" t="s">
        <v>359</v>
      </c>
      <c r="B112" s="193">
        <v>1</v>
      </c>
      <c r="C112" s="193">
        <v>13</v>
      </c>
      <c r="D112" s="194" t="s">
        <v>415</v>
      </c>
      <c r="E112" s="195" t="s">
        <v>360</v>
      </c>
      <c r="F112" s="196">
        <v>47.3</v>
      </c>
    </row>
    <row r="113" spans="1:6" ht="78">
      <c r="A113" s="192" t="s">
        <v>416</v>
      </c>
      <c r="B113" s="193">
        <v>1</v>
      </c>
      <c r="C113" s="193">
        <v>13</v>
      </c>
      <c r="D113" s="194" t="s">
        <v>417</v>
      </c>
      <c r="E113" s="195" t="s">
        <v>341</v>
      </c>
      <c r="F113" s="196">
        <v>0.7</v>
      </c>
    </row>
    <row r="114" spans="1:6" ht="31.2">
      <c r="A114" s="192" t="s">
        <v>359</v>
      </c>
      <c r="B114" s="193">
        <v>1</v>
      </c>
      <c r="C114" s="193">
        <v>13</v>
      </c>
      <c r="D114" s="194" t="s">
        <v>417</v>
      </c>
      <c r="E114" s="195" t="s">
        <v>360</v>
      </c>
      <c r="F114" s="196">
        <v>0.7</v>
      </c>
    </row>
    <row r="115" spans="1:6">
      <c r="A115" s="192" t="s">
        <v>355</v>
      </c>
      <c r="B115" s="193">
        <v>1</v>
      </c>
      <c r="C115" s="193">
        <v>13</v>
      </c>
      <c r="D115" s="194" t="s">
        <v>356</v>
      </c>
      <c r="E115" s="195" t="s">
        <v>341</v>
      </c>
      <c r="F115" s="196">
        <v>2667</v>
      </c>
    </row>
    <row r="116" spans="1:6" ht="31.2">
      <c r="A116" s="192" t="s">
        <v>347</v>
      </c>
      <c r="B116" s="193">
        <v>1</v>
      </c>
      <c r="C116" s="193">
        <v>13</v>
      </c>
      <c r="D116" s="194" t="s">
        <v>357</v>
      </c>
      <c r="E116" s="195" t="s">
        <v>341</v>
      </c>
      <c r="F116" s="196">
        <v>465.8</v>
      </c>
    </row>
    <row r="117" spans="1:6" ht="62.4">
      <c r="A117" s="192" t="s">
        <v>349</v>
      </c>
      <c r="B117" s="193">
        <v>1</v>
      </c>
      <c r="C117" s="193">
        <v>13</v>
      </c>
      <c r="D117" s="194" t="s">
        <v>357</v>
      </c>
      <c r="E117" s="195" t="s">
        <v>350</v>
      </c>
      <c r="F117" s="196">
        <v>465.8</v>
      </c>
    </row>
    <row r="118" spans="1:6">
      <c r="A118" s="192" t="s">
        <v>351</v>
      </c>
      <c r="B118" s="193">
        <v>1</v>
      </c>
      <c r="C118" s="193">
        <v>13</v>
      </c>
      <c r="D118" s="194" t="s">
        <v>358</v>
      </c>
      <c r="E118" s="195" t="s">
        <v>341</v>
      </c>
      <c r="F118" s="196">
        <v>1647.1</v>
      </c>
    </row>
    <row r="119" spans="1:6" ht="62.4">
      <c r="A119" s="192" t="s">
        <v>349</v>
      </c>
      <c r="B119" s="193">
        <v>1</v>
      </c>
      <c r="C119" s="193">
        <v>13</v>
      </c>
      <c r="D119" s="194" t="s">
        <v>358</v>
      </c>
      <c r="E119" s="195" t="s">
        <v>350</v>
      </c>
      <c r="F119" s="196">
        <v>1632.4</v>
      </c>
    </row>
    <row r="120" spans="1:6" ht="31.2">
      <c r="A120" s="192" t="s">
        <v>359</v>
      </c>
      <c r="B120" s="193">
        <v>1</v>
      </c>
      <c r="C120" s="193">
        <v>13</v>
      </c>
      <c r="D120" s="194" t="s">
        <v>358</v>
      </c>
      <c r="E120" s="195" t="s">
        <v>360</v>
      </c>
      <c r="F120" s="196">
        <v>14.6</v>
      </c>
    </row>
    <row r="121" spans="1:6">
      <c r="A121" s="192" t="s">
        <v>361</v>
      </c>
      <c r="B121" s="193">
        <v>1</v>
      </c>
      <c r="C121" s="193">
        <v>13</v>
      </c>
      <c r="D121" s="194" t="s">
        <v>358</v>
      </c>
      <c r="E121" s="195" t="s">
        <v>362</v>
      </c>
      <c r="F121" s="196">
        <v>0.1</v>
      </c>
    </row>
    <row r="122" spans="1:6" ht="46.8">
      <c r="A122" s="192" t="s">
        <v>156</v>
      </c>
      <c r="B122" s="193">
        <v>1</v>
      </c>
      <c r="C122" s="193">
        <v>13</v>
      </c>
      <c r="D122" s="194" t="s">
        <v>363</v>
      </c>
      <c r="E122" s="195" t="s">
        <v>341</v>
      </c>
      <c r="F122" s="196">
        <v>554.1</v>
      </c>
    </row>
    <row r="123" spans="1:6" ht="62.4">
      <c r="A123" s="192" t="s">
        <v>349</v>
      </c>
      <c r="B123" s="193">
        <v>1</v>
      </c>
      <c r="C123" s="193">
        <v>13</v>
      </c>
      <c r="D123" s="194" t="s">
        <v>363</v>
      </c>
      <c r="E123" s="195" t="s">
        <v>350</v>
      </c>
      <c r="F123" s="196">
        <v>554.1</v>
      </c>
    </row>
    <row r="124" spans="1:6" ht="31.2">
      <c r="A124" s="192" t="s">
        <v>418</v>
      </c>
      <c r="B124" s="193">
        <v>1</v>
      </c>
      <c r="C124" s="193">
        <v>13</v>
      </c>
      <c r="D124" s="194" t="s">
        <v>419</v>
      </c>
      <c r="E124" s="195" t="s">
        <v>341</v>
      </c>
      <c r="F124" s="196">
        <v>1472.2</v>
      </c>
    </row>
    <row r="125" spans="1:6">
      <c r="A125" s="192" t="s">
        <v>420</v>
      </c>
      <c r="B125" s="193">
        <v>1</v>
      </c>
      <c r="C125" s="193">
        <v>13</v>
      </c>
      <c r="D125" s="194" t="s">
        <v>421</v>
      </c>
      <c r="E125" s="195" t="s">
        <v>341</v>
      </c>
      <c r="F125" s="196">
        <v>1472.2</v>
      </c>
    </row>
    <row r="126" spans="1:6" ht="31.2">
      <c r="A126" s="192" t="s">
        <v>422</v>
      </c>
      <c r="B126" s="193">
        <v>1</v>
      </c>
      <c r="C126" s="193">
        <v>13</v>
      </c>
      <c r="D126" s="194" t="s">
        <v>423</v>
      </c>
      <c r="E126" s="195" t="s">
        <v>341</v>
      </c>
      <c r="F126" s="196">
        <v>542.70000000000005</v>
      </c>
    </row>
    <row r="127" spans="1:6" ht="31.2">
      <c r="A127" s="192" t="s">
        <v>359</v>
      </c>
      <c r="B127" s="193">
        <v>1</v>
      </c>
      <c r="C127" s="193">
        <v>13</v>
      </c>
      <c r="D127" s="194" t="s">
        <v>423</v>
      </c>
      <c r="E127" s="195" t="s">
        <v>360</v>
      </c>
      <c r="F127" s="196">
        <v>271.3</v>
      </c>
    </row>
    <row r="128" spans="1:6">
      <c r="A128" s="192" t="s">
        <v>361</v>
      </c>
      <c r="B128" s="193">
        <v>1</v>
      </c>
      <c r="C128" s="193">
        <v>13</v>
      </c>
      <c r="D128" s="194" t="s">
        <v>423</v>
      </c>
      <c r="E128" s="195" t="s">
        <v>362</v>
      </c>
      <c r="F128" s="196">
        <v>271.39999999999998</v>
      </c>
    </row>
    <row r="129" spans="1:6" ht="62.4">
      <c r="A129" s="192" t="s">
        <v>424</v>
      </c>
      <c r="B129" s="193">
        <v>1</v>
      </c>
      <c r="C129" s="193">
        <v>13</v>
      </c>
      <c r="D129" s="194" t="s">
        <v>425</v>
      </c>
      <c r="E129" s="195" t="s">
        <v>341</v>
      </c>
      <c r="F129" s="196">
        <v>926.5</v>
      </c>
    </row>
    <row r="130" spans="1:6">
      <c r="A130" s="192" t="s">
        <v>426</v>
      </c>
      <c r="B130" s="193">
        <v>1</v>
      </c>
      <c r="C130" s="193">
        <v>13</v>
      </c>
      <c r="D130" s="194" t="s">
        <v>425</v>
      </c>
      <c r="E130" s="195" t="s">
        <v>427</v>
      </c>
      <c r="F130" s="196">
        <v>926.5</v>
      </c>
    </row>
    <row r="131" spans="1:6" ht="31.2">
      <c r="A131" s="192" t="s">
        <v>428</v>
      </c>
      <c r="B131" s="193">
        <v>1</v>
      </c>
      <c r="C131" s="193">
        <v>13</v>
      </c>
      <c r="D131" s="194" t="s">
        <v>429</v>
      </c>
      <c r="E131" s="195" t="s">
        <v>341</v>
      </c>
      <c r="F131" s="196">
        <v>3</v>
      </c>
    </row>
    <row r="132" spans="1:6">
      <c r="A132" s="192" t="s">
        <v>426</v>
      </c>
      <c r="B132" s="193">
        <v>1</v>
      </c>
      <c r="C132" s="193">
        <v>13</v>
      </c>
      <c r="D132" s="194" t="s">
        <v>429</v>
      </c>
      <c r="E132" s="195" t="s">
        <v>427</v>
      </c>
      <c r="F132" s="196">
        <v>3</v>
      </c>
    </row>
    <row r="133" spans="1:6">
      <c r="A133" s="192" t="s">
        <v>430</v>
      </c>
      <c r="B133" s="193">
        <v>1</v>
      </c>
      <c r="C133" s="193">
        <v>13</v>
      </c>
      <c r="D133" s="194" t="s">
        <v>431</v>
      </c>
      <c r="E133" s="195" t="s">
        <v>341</v>
      </c>
      <c r="F133" s="196">
        <v>17441.5</v>
      </c>
    </row>
    <row r="134" spans="1:6" ht="31.2">
      <c r="A134" s="192" t="s">
        <v>432</v>
      </c>
      <c r="B134" s="193">
        <v>1</v>
      </c>
      <c r="C134" s="193">
        <v>13</v>
      </c>
      <c r="D134" s="194" t="s">
        <v>433</v>
      </c>
      <c r="E134" s="195" t="s">
        <v>341</v>
      </c>
      <c r="F134" s="196">
        <v>11148.9</v>
      </c>
    </row>
    <row r="135" spans="1:6" ht="62.4">
      <c r="A135" s="192" t="s">
        <v>349</v>
      </c>
      <c r="B135" s="193">
        <v>1</v>
      </c>
      <c r="C135" s="193">
        <v>13</v>
      </c>
      <c r="D135" s="194" t="s">
        <v>433</v>
      </c>
      <c r="E135" s="195" t="s">
        <v>350</v>
      </c>
      <c r="F135" s="196">
        <v>10331.4</v>
      </c>
    </row>
    <row r="136" spans="1:6" ht="31.2">
      <c r="A136" s="192" t="s">
        <v>359</v>
      </c>
      <c r="B136" s="193">
        <v>1</v>
      </c>
      <c r="C136" s="193">
        <v>13</v>
      </c>
      <c r="D136" s="194" t="s">
        <v>433</v>
      </c>
      <c r="E136" s="195" t="s">
        <v>360</v>
      </c>
      <c r="F136" s="196">
        <v>814.8</v>
      </c>
    </row>
    <row r="137" spans="1:6">
      <c r="A137" s="192" t="s">
        <v>361</v>
      </c>
      <c r="B137" s="193">
        <v>1</v>
      </c>
      <c r="C137" s="193">
        <v>13</v>
      </c>
      <c r="D137" s="194" t="s">
        <v>433</v>
      </c>
      <c r="E137" s="195" t="s">
        <v>362</v>
      </c>
      <c r="F137" s="196">
        <v>2.7</v>
      </c>
    </row>
    <row r="138" spans="1:6" ht="46.8">
      <c r="A138" s="192" t="s">
        <v>156</v>
      </c>
      <c r="B138" s="193">
        <v>1</v>
      </c>
      <c r="C138" s="193">
        <v>13</v>
      </c>
      <c r="D138" s="194" t="s">
        <v>434</v>
      </c>
      <c r="E138" s="195" t="s">
        <v>341</v>
      </c>
      <c r="F138" s="196">
        <v>6292.6</v>
      </c>
    </row>
    <row r="139" spans="1:6" ht="62.4">
      <c r="A139" s="192" t="s">
        <v>349</v>
      </c>
      <c r="B139" s="193">
        <v>1</v>
      </c>
      <c r="C139" s="193">
        <v>13</v>
      </c>
      <c r="D139" s="194" t="s">
        <v>434</v>
      </c>
      <c r="E139" s="195" t="s">
        <v>350</v>
      </c>
      <c r="F139" s="196">
        <v>6292.6</v>
      </c>
    </row>
    <row r="140" spans="1:6" ht="31.2">
      <c r="A140" s="192" t="s">
        <v>435</v>
      </c>
      <c r="B140" s="193">
        <v>1</v>
      </c>
      <c r="C140" s="193">
        <v>13</v>
      </c>
      <c r="D140" s="194" t="s">
        <v>436</v>
      </c>
      <c r="E140" s="195" t="s">
        <v>341</v>
      </c>
      <c r="F140" s="196">
        <v>13032.2</v>
      </c>
    </row>
    <row r="141" spans="1:6">
      <c r="A141" s="192" t="s">
        <v>437</v>
      </c>
      <c r="B141" s="193">
        <v>1</v>
      </c>
      <c r="C141" s="193">
        <v>13</v>
      </c>
      <c r="D141" s="194" t="s">
        <v>438</v>
      </c>
      <c r="E141" s="195" t="s">
        <v>341</v>
      </c>
      <c r="F141" s="196">
        <v>730.2</v>
      </c>
    </row>
    <row r="142" spans="1:6" ht="31.2">
      <c r="A142" s="192" t="s">
        <v>439</v>
      </c>
      <c r="B142" s="193">
        <v>1</v>
      </c>
      <c r="C142" s="193">
        <v>13</v>
      </c>
      <c r="D142" s="194" t="s">
        <v>438</v>
      </c>
      <c r="E142" s="195" t="s">
        <v>440</v>
      </c>
      <c r="F142" s="196">
        <v>633.1</v>
      </c>
    </row>
    <row r="143" spans="1:6" ht="46.8">
      <c r="A143" s="192" t="s">
        <v>156</v>
      </c>
      <c r="B143" s="193">
        <v>1</v>
      </c>
      <c r="C143" s="193">
        <v>13</v>
      </c>
      <c r="D143" s="194" t="s">
        <v>441</v>
      </c>
      <c r="E143" s="195" t="s">
        <v>341</v>
      </c>
      <c r="F143" s="196">
        <v>97.1</v>
      </c>
    </row>
    <row r="144" spans="1:6" ht="31.2">
      <c r="A144" s="192" t="s">
        <v>439</v>
      </c>
      <c r="B144" s="193">
        <v>1</v>
      </c>
      <c r="C144" s="193">
        <v>13</v>
      </c>
      <c r="D144" s="194" t="s">
        <v>441</v>
      </c>
      <c r="E144" s="195" t="s">
        <v>440</v>
      </c>
      <c r="F144" s="196">
        <v>97.1</v>
      </c>
    </row>
    <row r="145" spans="1:6">
      <c r="A145" s="192" t="s">
        <v>442</v>
      </c>
      <c r="B145" s="193">
        <v>1</v>
      </c>
      <c r="C145" s="193">
        <v>13</v>
      </c>
      <c r="D145" s="194" t="s">
        <v>443</v>
      </c>
      <c r="E145" s="195" t="s">
        <v>341</v>
      </c>
      <c r="F145" s="196">
        <v>12302</v>
      </c>
    </row>
    <row r="146" spans="1:6" ht="31.2">
      <c r="A146" s="192" t="s">
        <v>439</v>
      </c>
      <c r="B146" s="193">
        <v>1</v>
      </c>
      <c r="C146" s="193">
        <v>13</v>
      </c>
      <c r="D146" s="194" t="s">
        <v>443</v>
      </c>
      <c r="E146" s="195" t="s">
        <v>440</v>
      </c>
      <c r="F146" s="196">
        <v>10948.2</v>
      </c>
    </row>
    <row r="147" spans="1:6" ht="46.8">
      <c r="A147" s="192" t="s">
        <v>156</v>
      </c>
      <c r="B147" s="193">
        <v>1</v>
      </c>
      <c r="C147" s="193">
        <v>13</v>
      </c>
      <c r="D147" s="194" t="s">
        <v>444</v>
      </c>
      <c r="E147" s="195" t="s">
        <v>341</v>
      </c>
      <c r="F147" s="196">
        <v>1353.8</v>
      </c>
    </row>
    <row r="148" spans="1:6" ht="31.2">
      <c r="A148" s="192" t="s">
        <v>439</v>
      </c>
      <c r="B148" s="193">
        <v>1</v>
      </c>
      <c r="C148" s="193">
        <v>13</v>
      </c>
      <c r="D148" s="194" t="s">
        <v>444</v>
      </c>
      <c r="E148" s="195" t="s">
        <v>440</v>
      </c>
      <c r="F148" s="196">
        <v>1353.8</v>
      </c>
    </row>
    <row r="149" spans="1:6" ht="46.8">
      <c r="A149" s="192" t="s">
        <v>387</v>
      </c>
      <c r="B149" s="193">
        <v>1</v>
      </c>
      <c r="C149" s="193">
        <v>13</v>
      </c>
      <c r="D149" s="194" t="s">
        <v>388</v>
      </c>
      <c r="E149" s="195" t="s">
        <v>341</v>
      </c>
      <c r="F149" s="196">
        <v>10.1</v>
      </c>
    </row>
    <row r="150" spans="1:6" ht="62.4">
      <c r="A150" s="192" t="s">
        <v>389</v>
      </c>
      <c r="B150" s="193">
        <v>1</v>
      </c>
      <c r="C150" s="193">
        <v>13</v>
      </c>
      <c r="D150" s="194" t="s">
        <v>390</v>
      </c>
      <c r="E150" s="195" t="s">
        <v>341</v>
      </c>
      <c r="F150" s="196">
        <v>10.1</v>
      </c>
    </row>
    <row r="151" spans="1:6" ht="31.2">
      <c r="A151" s="192" t="s">
        <v>374</v>
      </c>
      <c r="B151" s="193">
        <v>1</v>
      </c>
      <c r="C151" s="193">
        <v>13</v>
      </c>
      <c r="D151" s="194" t="s">
        <v>391</v>
      </c>
      <c r="E151" s="195" t="s">
        <v>341</v>
      </c>
      <c r="F151" s="196">
        <v>10.1</v>
      </c>
    </row>
    <row r="152" spans="1:6" ht="31.2">
      <c r="A152" s="192" t="s">
        <v>359</v>
      </c>
      <c r="B152" s="193">
        <v>1</v>
      </c>
      <c r="C152" s="193">
        <v>13</v>
      </c>
      <c r="D152" s="194" t="s">
        <v>391</v>
      </c>
      <c r="E152" s="195" t="s">
        <v>360</v>
      </c>
      <c r="F152" s="196">
        <v>10.1</v>
      </c>
    </row>
    <row r="153" spans="1:6" ht="46.8">
      <c r="A153" s="192" t="s">
        <v>445</v>
      </c>
      <c r="B153" s="193">
        <v>1</v>
      </c>
      <c r="C153" s="193">
        <v>13</v>
      </c>
      <c r="D153" s="194" t="s">
        <v>446</v>
      </c>
      <c r="E153" s="195" t="s">
        <v>341</v>
      </c>
      <c r="F153" s="196">
        <v>21</v>
      </c>
    </row>
    <row r="154" spans="1:6" ht="31.2">
      <c r="A154" s="192" t="s">
        <v>447</v>
      </c>
      <c r="B154" s="193">
        <v>1</v>
      </c>
      <c r="C154" s="193">
        <v>13</v>
      </c>
      <c r="D154" s="194" t="s">
        <v>448</v>
      </c>
      <c r="E154" s="195" t="s">
        <v>341</v>
      </c>
      <c r="F154" s="196">
        <v>21</v>
      </c>
    </row>
    <row r="155" spans="1:6">
      <c r="A155" s="192" t="s">
        <v>449</v>
      </c>
      <c r="B155" s="193">
        <v>1</v>
      </c>
      <c r="C155" s="193">
        <v>13</v>
      </c>
      <c r="D155" s="194" t="s">
        <v>450</v>
      </c>
      <c r="E155" s="195" t="s">
        <v>341</v>
      </c>
      <c r="F155" s="196">
        <v>21</v>
      </c>
    </row>
    <row r="156" spans="1:6" ht="31.2">
      <c r="A156" s="192" t="s">
        <v>359</v>
      </c>
      <c r="B156" s="193">
        <v>1</v>
      </c>
      <c r="C156" s="193">
        <v>13</v>
      </c>
      <c r="D156" s="194" t="s">
        <v>450</v>
      </c>
      <c r="E156" s="195" t="s">
        <v>360</v>
      </c>
      <c r="F156" s="196">
        <v>21</v>
      </c>
    </row>
    <row r="157" spans="1:6" ht="46.8">
      <c r="A157" s="192" t="s">
        <v>451</v>
      </c>
      <c r="B157" s="193">
        <v>1</v>
      </c>
      <c r="C157" s="193">
        <v>13</v>
      </c>
      <c r="D157" s="194" t="s">
        <v>452</v>
      </c>
      <c r="E157" s="195" t="s">
        <v>341</v>
      </c>
      <c r="F157" s="196">
        <v>1050</v>
      </c>
    </row>
    <row r="158" spans="1:6" ht="31.2">
      <c r="A158" s="192" t="s">
        <v>453</v>
      </c>
      <c r="B158" s="193">
        <v>1</v>
      </c>
      <c r="C158" s="193">
        <v>13</v>
      </c>
      <c r="D158" s="194" t="s">
        <v>454</v>
      </c>
      <c r="E158" s="195" t="s">
        <v>341</v>
      </c>
      <c r="F158" s="196">
        <v>1050</v>
      </c>
    </row>
    <row r="159" spans="1:6" ht="30.6" customHeight="1">
      <c r="A159" s="192" t="s">
        <v>455</v>
      </c>
      <c r="B159" s="193">
        <v>1</v>
      </c>
      <c r="C159" s="193">
        <v>13</v>
      </c>
      <c r="D159" s="194" t="s">
        <v>456</v>
      </c>
      <c r="E159" s="195" t="s">
        <v>341</v>
      </c>
      <c r="F159" s="196">
        <v>1050</v>
      </c>
    </row>
    <row r="160" spans="1:6" ht="31.2">
      <c r="A160" s="192" t="s">
        <v>359</v>
      </c>
      <c r="B160" s="193">
        <v>1</v>
      </c>
      <c r="C160" s="193">
        <v>13</v>
      </c>
      <c r="D160" s="194" t="s">
        <v>456</v>
      </c>
      <c r="E160" s="195" t="s">
        <v>360</v>
      </c>
      <c r="F160" s="196">
        <v>1050</v>
      </c>
    </row>
    <row r="161" spans="1:6" ht="46.8">
      <c r="A161" s="192" t="s">
        <v>457</v>
      </c>
      <c r="B161" s="193">
        <v>1</v>
      </c>
      <c r="C161" s="193">
        <v>13</v>
      </c>
      <c r="D161" s="194" t="s">
        <v>458</v>
      </c>
      <c r="E161" s="195" t="s">
        <v>341</v>
      </c>
      <c r="F161" s="196">
        <v>40</v>
      </c>
    </row>
    <row r="162" spans="1:6" ht="46.8">
      <c r="A162" s="192" t="s">
        <v>459</v>
      </c>
      <c r="B162" s="193">
        <v>1</v>
      </c>
      <c r="C162" s="193">
        <v>13</v>
      </c>
      <c r="D162" s="194" t="s">
        <v>460</v>
      </c>
      <c r="E162" s="195" t="s">
        <v>341</v>
      </c>
      <c r="F162" s="196">
        <v>35</v>
      </c>
    </row>
    <row r="163" spans="1:6" ht="31.2">
      <c r="A163" s="192" t="s">
        <v>374</v>
      </c>
      <c r="B163" s="193">
        <v>1</v>
      </c>
      <c r="C163" s="193">
        <v>13</v>
      </c>
      <c r="D163" s="194" t="s">
        <v>461</v>
      </c>
      <c r="E163" s="195" t="s">
        <v>341</v>
      </c>
      <c r="F163" s="196">
        <v>35</v>
      </c>
    </row>
    <row r="164" spans="1:6" ht="31.2">
      <c r="A164" s="192" t="s">
        <v>359</v>
      </c>
      <c r="B164" s="193">
        <v>1</v>
      </c>
      <c r="C164" s="193">
        <v>13</v>
      </c>
      <c r="D164" s="194" t="s">
        <v>461</v>
      </c>
      <c r="E164" s="195" t="s">
        <v>360</v>
      </c>
      <c r="F164" s="196">
        <v>35</v>
      </c>
    </row>
    <row r="165" spans="1:6" ht="46.8">
      <c r="A165" s="192" t="s">
        <v>462</v>
      </c>
      <c r="B165" s="193">
        <v>1</v>
      </c>
      <c r="C165" s="193">
        <v>13</v>
      </c>
      <c r="D165" s="194" t="s">
        <v>463</v>
      </c>
      <c r="E165" s="195" t="s">
        <v>341</v>
      </c>
      <c r="F165" s="196">
        <v>5</v>
      </c>
    </row>
    <row r="166" spans="1:6" ht="31.2">
      <c r="A166" s="192" t="s">
        <v>374</v>
      </c>
      <c r="B166" s="193">
        <v>1</v>
      </c>
      <c r="C166" s="193">
        <v>13</v>
      </c>
      <c r="D166" s="194" t="s">
        <v>464</v>
      </c>
      <c r="E166" s="195" t="s">
        <v>341</v>
      </c>
      <c r="F166" s="196">
        <v>5</v>
      </c>
    </row>
    <row r="167" spans="1:6" ht="31.2">
      <c r="A167" s="192" t="s">
        <v>359</v>
      </c>
      <c r="B167" s="193">
        <v>1</v>
      </c>
      <c r="C167" s="193">
        <v>13</v>
      </c>
      <c r="D167" s="194" t="s">
        <v>464</v>
      </c>
      <c r="E167" s="195" t="s">
        <v>360</v>
      </c>
      <c r="F167" s="196">
        <v>5</v>
      </c>
    </row>
    <row r="168" spans="1:6" ht="46.8">
      <c r="A168" s="192" t="s">
        <v>465</v>
      </c>
      <c r="B168" s="193">
        <v>1</v>
      </c>
      <c r="C168" s="193">
        <v>13</v>
      </c>
      <c r="D168" s="194" t="s">
        <v>466</v>
      </c>
      <c r="E168" s="195" t="s">
        <v>341</v>
      </c>
      <c r="F168" s="196">
        <v>15</v>
      </c>
    </row>
    <row r="169" spans="1:6" ht="31.2">
      <c r="A169" s="192" t="s">
        <v>467</v>
      </c>
      <c r="B169" s="193">
        <v>1</v>
      </c>
      <c r="C169" s="193">
        <v>13</v>
      </c>
      <c r="D169" s="194" t="s">
        <v>468</v>
      </c>
      <c r="E169" s="195" t="s">
        <v>341</v>
      </c>
      <c r="F169" s="196">
        <v>15</v>
      </c>
    </row>
    <row r="170" spans="1:6" ht="31.2">
      <c r="A170" s="192" t="s">
        <v>374</v>
      </c>
      <c r="B170" s="193">
        <v>1</v>
      </c>
      <c r="C170" s="193">
        <v>13</v>
      </c>
      <c r="D170" s="194" t="s">
        <v>469</v>
      </c>
      <c r="E170" s="195" t="s">
        <v>341</v>
      </c>
      <c r="F170" s="196">
        <v>15</v>
      </c>
    </row>
    <row r="171" spans="1:6" ht="31.2">
      <c r="A171" s="192" t="s">
        <v>359</v>
      </c>
      <c r="B171" s="193">
        <v>1</v>
      </c>
      <c r="C171" s="193">
        <v>13</v>
      </c>
      <c r="D171" s="194" t="s">
        <v>469</v>
      </c>
      <c r="E171" s="195" t="s">
        <v>360</v>
      </c>
      <c r="F171" s="196">
        <v>15</v>
      </c>
    </row>
    <row r="172" spans="1:6" s="191" customFormat="1">
      <c r="A172" s="186" t="s">
        <v>470</v>
      </c>
      <c r="B172" s="187">
        <v>4</v>
      </c>
      <c r="C172" s="187">
        <v>0</v>
      </c>
      <c r="D172" s="188" t="s">
        <v>341</v>
      </c>
      <c r="E172" s="189" t="s">
        <v>341</v>
      </c>
      <c r="F172" s="190">
        <v>90914.9</v>
      </c>
    </row>
    <row r="173" spans="1:6">
      <c r="A173" s="192" t="s">
        <v>471</v>
      </c>
      <c r="B173" s="193">
        <v>4</v>
      </c>
      <c r="C173" s="193">
        <v>5</v>
      </c>
      <c r="D173" s="194" t="s">
        <v>341</v>
      </c>
      <c r="E173" s="195" t="s">
        <v>341</v>
      </c>
      <c r="F173" s="196">
        <v>1070.7</v>
      </c>
    </row>
    <row r="174" spans="1:6" ht="31.2">
      <c r="A174" s="192" t="s">
        <v>343</v>
      </c>
      <c r="B174" s="193">
        <v>4</v>
      </c>
      <c r="C174" s="193">
        <v>5</v>
      </c>
      <c r="D174" s="194" t="s">
        <v>344</v>
      </c>
      <c r="E174" s="195" t="s">
        <v>341</v>
      </c>
      <c r="F174" s="196">
        <v>1070.7</v>
      </c>
    </row>
    <row r="175" spans="1:6" ht="31.2">
      <c r="A175" s="192" t="s">
        <v>406</v>
      </c>
      <c r="B175" s="193">
        <v>4</v>
      </c>
      <c r="C175" s="193">
        <v>5</v>
      </c>
      <c r="D175" s="194" t="s">
        <v>407</v>
      </c>
      <c r="E175" s="195" t="s">
        <v>341</v>
      </c>
      <c r="F175" s="196">
        <v>1070.7</v>
      </c>
    </row>
    <row r="176" spans="1:6" ht="46.8">
      <c r="A176" s="192" t="s">
        <v>472</v>
      </c>
      <c r="B176" s="193">
        <v>4</v>
      </c>
      <c r="C176" s="193">
        <v>5</v>
      </c>
      <c r="D176" s="194" t="s">
        <v>473</v>
      </c>
      <c r="E176" s="195" t="s">
        <v>341</v>
      </c>
      <c r="F176" s="196">
        <v>1070.7</v>
      </c>
    </row>
    <row r="177" spans="1:6" ht="31.2">
      <c r="A177" s="192" t="s">
        <v>359</v>
      </c>
      <c r="B177" s="193">
        <v>4</v>
      </c>
      <c r="C177" s="193">
        <v>5</v>
      </c>
      <c r="D177" s="194" t="s">
        <v>473</v>
      </c>
      <c r="E177" s="195" t="s">
        <v>360</v>
      </c>
      <c r="F177" s="196">
        <v>1070.7</v>
      </c>
    </row>
    <row r="178" spans="1:6">
      <c r="A178" s="192" t="s">
        <v>474</v>
      </c>
      <c r="B178" s="193">
        <v>4</v>
      </c>
      <c r="C178" s="193">
        <v>9</v>
      </c>
      <c r="D178" s="194" t="s">
        <v>341</v>
      </c>
      <c r="E178" s="195" t="s">
        <v>341</v>
      </c>
      <c r="F178" s="196">
        <v>89684.2</v>
      </c>
    </row>
    <row r="179" spans="1:6" ht="46.8">
      <c r="A179" s="192" t="s">
        <v>475</v>
      </c>
      <c r="B179" s="193">
        <v>4</v>
      </c>
      <c r="C179" s="193">
        <v>9</v>
      </c>
      <c r="D179" s="194" t="s">
        <v>476</v>
      </c>
      <c r="E179" s="195" t="s">
        <v>341</v>
      </c>
      <c r="F179" s="196">
        <v>89684.2</v>
      </c>
    </row>
    <row r="180" spans="1:6" ht="93.6">
      <c r="A180" s="192" t="s">
        <v>477</v>
      </c>
      <c r="B180" s="193">
        <v>4</v>
      </c>
      <c r="C180" s="193">
        <v>9</v>
      </c>
      <c r="D180" s="194" t="s">
        <v>478</v>
      </c>
      <c r="E180" s="195" t="s">
        <v>341</v>
      </c>
      <c r="F180" s="196">
        <v>89684.2</v>
      </c>
    </row>
    <row r="181" spans="1:6" ht="46.8">
      <c r="A181" s="192" t="s">
        <v>479</v>
      </c>
      <c r="B181" s="193">
        <v>4</v>
      </c>
      <c r="C181" s="193">
        <v>9</v>
      </c>
      <c r="D181" s="194" t="s">
        <v>480</v>
      </c>
      <c r="E181" s="195" t="s">
        <v>341</v>
      </c>
      <c r="F181" s="196">
        <v>29904.5</v>
      </c>
    </row>
    <row r="182" spans="1:6" ht="31.2">
      <c r="A182" s="192" t="s">
        <v>481</v>
      </c>
      <c r="B182" s="193">
        <v>4</v>
      </c>
      <c r="C182" s="193">
        <v>9</v>
      </c>
      <c r="D182" s="194" t="s">
        <v>480</v>
      </c>
      <c r="E182" s="195" t="s">
        <v>482</v>
      </c>
      <c r="F182" s="196">
        <v>29904.5</v>
      </c>
    </row>
    <row r="183" spans="1:6" ht="124.8">
      <c r="A183" s="192" t="s">
        <v>483</v>
      </c>
      <c r="B183" s="193">
        <v>4</v>
      </c>
      <c r="C183" s="193">
        <v>9</v>
      </c>
      <c r="D183" s="194" t="s">
        <v>484</v>
      </c>
      <c r="E183" s="195" t="s">
        <v>341</v>
      </c>
      <c r="F183" s="196">
        <v>3749.6</v>
      </c>
    </row>
    <row r="184" spans="1:6" ht="31.2">
      <c r="A184" s="192" t="s">
        <v>481</v>
      </c>
      <c r="B184" s="193">
        <v>4</v>
      </c>
      <c r="C184" s="193">
        <v>9</v>
      </c>
      <c r="D184" s="194" t="s">
        <v>484</v>
      </c>
      <c r="E184" s="195" t="s">
        <v>482</v>
      </c>
      <c r="F184" s="196">
        <v>3749.6</v>
      </c>
    </row>
    <row r="185" spans="1:6" ht="124.8">
      <c r="A185" s="192" t="s">
        <v>485</v>
      </c>
      <c r="B185" s="193">
        <v>4</v>
      </c>
      <c r="C185" s="193">
        <v>9</v>
      </c>
      <c r="D185" s="194" t="s">
        <v>486</v>
      </c>
      <c r="E185" s="195" t="s">
        <v>341</v>
      </c>
      <c r="F185" s="196">
        <v>56030.1</v>
      </c>
    </row>
    <row r="186" spans="1:6" ht="31.2">
      <c r="A186" s="192" t="s">
        <v>481</v>
      </c>
      <c r="B186" s="193">
        <v>4</v>
      </c>
      <c r="C186" s="193">
        <v>9</v>
      </c>
      <c r="D186" s="194" t="s">
        <v>486</v>
      </c>
      <c r="E186" s="195" t="s">
        <v>482</v>
      </c>
      <c r="F186" s="196">
        <v>56030.1</v>
      </c>
    </row>
    <row r="187" spans="1:6">
      <c r="A187" s="192" t="s">
        <v>487</v>
      </c>
      <c r="B187" s="193">
        <v>4</v>
      </c>
      <c r="C187" s="193">
        <v>12</v>
      </c>
      <c r="D187" s="194" t="s">
        <v>341</v>
      </c>
      <c r="E187" s="195" t="s">
        <v>341</v>
      </c>
      <c r="F187" s="196">
        <v>160</v>
      </c>
    </row>
    <row r="188" spans="1:6" ht="46.8">
      <c r="A188" s="192" t="s">
        <v>451</v>
      </c>
      <c r="B188" s="193">
        <v>4</v>
      </c>
      <c r="C188" s="193">
        <v>12</v>
      </c>
      <c r="D188" s="194" t="s">
        <v>452</v>
      </c>
      <c r="E188" s="195" t="s">
        <v>341</v>
      </c>
      <c r="F188" s="196">
        <v>115</v>
      </c>
    </row>
    <row r="189" spans="1:6" ht="31.2">
      <c r="A189" s="192" t="s">
        <v>453</v>
      </c>
      <c r="B189" s="193">
        <v>4</v>
      </c>
      <c r="C189" s="193">
        <v>12</v>
      </c>
      <c r="D189" s="194" t="s">
        <v>454</v>
      </c>
      <c r="E189" s="195" t="s">
        <v>341</v>
      </c>
      <c r="F189" s="196">
        <v>115</v>
      </c>
    </row>
    <row r="190" spans="1:6" ht="30.6" customHeight="1">
      <c r="A190" s="192" t="s">
        <v>455</v>
      </c>
      <c r="B190" s="193">
        <v>4</v>
      </c>
      <c r="C190" s="193">
        <v>12</v>
      </c>
      <c r="D190" s="194" t="s">
        <v>456</v>
      </c>
      <c r="E190" s="195" t="s">
        <v>341</v>
      </c>
      <c r="F190" s="196">
        <v>115</v>
      </c>
    </row>
    <row r="191" spans="1:6" ht="31.2">
      <c r="A191" s="192" t="s">
        <v>359</v>
      </c>
      <c r="B191" s="193">
        <v>4</v>
      </c>
      <c r="C191" s="193">
        <v>12</v>
      </c>
      <c r="D191" s="194" t="s">
        <v>456</v>
      </c>
      <c r="E191" s="195" t="s">
        <v>360</v>
      </c>
      <c r="F191" s="196">
        <v>115</v>
      </c>
    </row>
    <row r="192" spans="1:6" ht="46.8">
      <c r="A192" s="192" t="s">
        <v>488</v>
      </c>
      <c r="B192" s="193">
        <v>4</v>
      </c>
      <c r="C192" s="193">
        <v>12</v>
      </c>
      <c r="D192" s="194" t="s">
        <v>489</v>
      </c>
      <c r="E192" s="195" t="s">
        <v>341</v>
      </c>
      <c r="F192" s="196">
        <v>45</v>
      </c>
    </row>
    <row r="193" spans="1:6" ht="31.2">
      <c r="A193" s="192" t="s">
        <v>490</v>
      </c>
      <c r="B193" s="193">
        <v>4</v>
      </c>
      <c r="C193" s="193">
        <v>12</v>
      </c>
      <c r="D193" s="194" t="s">
        <v>491</v>
      </c>
      <c r="E193" s="195" t="s">
        <v>341</v>
      </c>
      <c r="F193" s="196">
        <v>45</v>
      </c>
    </row>
    <row r="194" spans="1:6" ht="46.2" customHeight="1">
      <c r="A194" s="192" t="s">
        <v>492</v>
      </c>
      <c r="B194" s="193">
        <v>4</v>
      </c>
      <c r="C194" s="193">
        <v>12</v>
      </c>
      <c r="D194" s="194" t="s">
        <v>493</v>
      </c>
      <c r="E194" s="195" t="s">
        <v>341</v>
      </c>
      <c r="F194" s="196">
        <v>45</v>
      </c>
    </row>
    <row r="195" spans="1:6">
      <c r="A195" s="192" t="s">
        <v>361</v>
      </c>
      <c r="B195" s="193">
        <v>4</v>
      </c>
      <c r="C195" s="193">
        <v>12</v>
      </c>
      <c r="D195" s="194" t="s">
        <v>493</v>
      </c>
      <c r="E195" s="195" t="s">
        <v>362</v>
      </c>
      <c r="F195" s="196">
        <v>45</v>
      </c>
    </row>
    <row r="196" spans="1:6" s="191" customFormat="1">
      <c r="A196" s="186" t="s">
        <v>494</v>
      </c>
      <c r="B196" s="187">
        <v>5</v>
      </c>
      <c r="C196" s="187">
        <v>0</v>
      </c>
      <c r="D196" s="188" t="s">
        <v>341</v>
      </c>
      <c r="E196" s="189" t="s">
        <v>341</v>
      </c>
      <c r="F196" s="190">
        <v>5083.8</v>
      </c>
    </row>
    <row r="197" spans="1:6">
      <c r="A197" s="192" t="s">
        <v>495</v>
      </c>
      <c r="B197" s="193">
        <v>5</v>
      </c>
      <c r="C197" s="193">
        <v>1</v>
      </c>
      <c r="D197" s="194" t="s">
        <v>341</v>
      </c>
      <c r="E197" s="195" t="s">
        <v>341</v>
      </c>
      <c r="F197" s="196">
        <v>130.4</v>
      </c>
    </row>
    <row r="198" spans="1:6">
      <c r="A198" s="192" t="s">
        <v>496</v>
      </c>
      <c r="B198" s="193">
        <v>5</v>
      </c>
      <c r="C198" s="193">
        <v>1</v>
      </c>
      <c r="D198" s="194" t="s">
        <v>497</v>
      </c>
      <c r="E198" s="195" t="s">
        <v>341</v>
      </c>
      <c r="F198" s="196">
        <v>130.4</v>
      </c>
    </row>
    <row r="199" spans="1:6">
      <c r="A199" s="192" t="s">
        <v>498</v>
      </c>
      <c r="B199" s="193">
        <v>5</v>
      </c>
      <c r="C199" s="193">
        <v>1</v>
      </c>
      <c r="D199" s="194" t="s">
        <v>499</v>
      </c>
      <c r="E199" s="195" t="s">
        <v>341</v>
      </c>
      <c r="F199" s="196">
        <v>130.4</v>
      </c>
    </row>
    <row r="200" spans="1:6" ht="31.2">
      <c r="A200" s="192" t="s">
        <v>500</v>
      </c>
      <c r="B200" s="193">
        <v>5</v>
      </c>
      <c r="C200" s="193">
        <v>1</v>
      </c>
      <c r="D200" s="194" t="s">
        <v>501</v>
      </c>
      <c r="E200" s="195" t="s">
        <v>341</v>
      </c>
      <c r="F200" s="196">
        <v>130.4</v>
      </c>
    </row>
    <row r="201" spans="1:6" ht="31.2">
      <c r="A201" s="192" t="s">
        <v>359</v>
      </c>
      <c r="B201" s="193">
        <v>5</v>
      </c>
      <c r="C201" s="193">
        <v>1</v>
      </c>
      <c r="D201" s="194" t="s">
        <v>501</v>
      </c>
      <c r="E201" s="195" t="s">
        <v>360</v>
      </c>
      <c r="F201" s="196">
        <v>130.4</v>
      </c>
    </row>
    <row r="202" spans="1:6">
      <c r="A202" s="192" t="s">
        <v>502</v>
      </c>
      <c r="B202" s="193">
        <v>5</v>
      </c>
      <c r="C202" s="193">
        <v>5</v>
      </c>
      <c r="D202" s="194" t="s">
        <v>341</v>
      </c>
      <c r="E202" s="195" t="s">
        <v>341</v>
      </c>
      <c r="F202" s="196">
        <v>4953.3999999999996</v>
      </c>
    </row>
    <row r="203" spans="1:6" ht="31.2">
      <c r="A203" s="192" t="s">
        <v>343</v>
      </c>
      <c r="B203" s="193">
        <v>5</v>
      </c>
      <c r="C203" s="193">
        <v>5</v>
      </c>
      <c r="D203" s="194" t="s">
        <v>344</v>
      </c>
      <c r="E203" s="195" t="s">
        <v>341</v>
      </c>
      <c r="F203" s="196">
        <v>4953.3999999999996</v>
      </c>
    </row>
    <row r="204" spans="1:6">
      <c r="A204" s="192" t="s">
        <v>355</v>
      </c>
      <c r="B204" s="193">
        <v>5</v>
      </c>
      <c r="C204" s="193">
        <v>5</v>
      </c>
      <c r="D204" s="194" t="s">
        <v>356</v>
      </c>
      <c r="E204" s="195" t="s">
        <v>341</v>
      </c>
      <c r="F204" s="196">
        <v>4953.3999999999996</v>
      </c>
    </row>
    <row r="205" spans="1:6" ht="31.2">
      <c r="A205" s="192" t="s">
        <v>347</v>
      </c>
      <c r="B205" s="193">
        <v>5</v>
      </c>
      <c r="C205" s="193">
        <v>5</v>
      </c>
      <c r="D205" s="194" t="s">
        <v>357</v>
      </c>
      <c r="E205" s="195" t="s">
        <v>341</v>
      </c>
      <c r="F205" s="196">
        <v>1051.5</v>
      </c>
    </row>
    <row r="206" spans="1:6" ht="62.4">
      <c r="A206" s="192" t="s">
        <v>349</v>
      </c>
      <c r="B206" s="193">
        <v>5</v>
      </c>
      <c r="C206" s="193">
        <v>5</v>
      </c>
      <c r="D206" s="194" t="s">
        <v>357</v>
      </c>
      <c r="E206" s="195" t="s">
        <v>350</v>
      </c>
      <c r="F206" s="196">
        <v>1051.5</v>
      </c>
    </row>
    <row r="207" spans="1:6">
      <c r="A207" s="192" t="s">
        <v>351</v>
      </c>
      <c r="B207" s="193">
        <v>5</v>
      </c>
      <c r="C207" s="193">
        <v>5</v>
      </c>
      <c r="D207" s="194" t="s">
        <v>358</v>
      </c>
      <c r="E207" s="195" t="s">
        <v>341</v>
      </c>
      <c r="F207" s="196">
        <v>3178.5</v>
      </c>
    </row>
    <row r="208" spans="1:6" ht="62.4">
      <c r="A208" s="192" t="s">
        <v>349</v>
      </c>
      <c r="B208" s="193">
        <v>5</v>
      </c>
      <c r="C208" s="193">
        <v>5</v>
      </c>
      <c r="D208" s="194" t="s">
        <v>358</v>
      </c>
      <c r="E208" s="195" t="s">
        <v>350</v>
      </c>
      <c r="F208" s="196">
        <v>3165.9</v>
      </c>
    </row>
    <row r="209" spans="1:6" ht="31.2">
      <c r="A209" s="192" t="s">
        <v>359</v>
      </c>
      <c r="B209" s="193">
        <v>5</v>
      </c>
      <c r="C209" s="193">
        <v>5</v>
      </c>
      <c r="D209" s="194" t="s">
        <v>358</v>
      </c>
      <c r="E209" s="195" t="s">
        <v>360</v>
      </c>
      <c r="F209" s="196">
        <v>12.2</v>
      </c>
    </row>
    <row r="210" spans="1:6">
      <c r="A210" s="192" t="s">
        <v>361</v>
      </c>
      <c r="B210" s="193">
        <v>5</v>
      </c>
      <c r="C210" s="193">
        <v>5</v>
      </c>
      <c r="D210" s="194" t="s">
        <v>358</v>
      </c>
      <c r="E210" s="195" t="s">
        <v>362</v>
      </c>
      <c r="F210" s="196">
        <v>0.4</v>
      </c>
    </row>
    <row r="211" spans="1:6" ht="46.8">
      <c r="A211" s="192" t="s">
        <v>156</v>
      </c>
      <c r="B211" s="193">
        <v>5</v>
      </c>
      <c r="C211" s="193">
        <v>5</v>
      </c>
      <c r="D211" s="194" t="s">
        <v>363</v>
      </c>
      <c r="E211" s="195" t="s">
        <v>341</v>
      </c>
      <c r="F211" s="196">
        <v>723.4</v>
      </c>
    </row>
    <row r="212" spans="1:6" ht="62.4">
      <c r="A212" s="192" t="s">
        <v>349</v>
      </c>
      <c r="B212" s="193">
        <v>5</v>
      </c>
      <c r="C212" s="193">
        <v>5</v>
      </c>
      <c r="D212" s="194" t="s">
        <v>363</v>
      </c>
      <c r="E212" s="195" t="s">
        <v>350</v>
      </c>
      <c r="F212" s="196">
        <v>723.4</v>
      </c>
    </row>
    <row r="213" spans="1:6" s="191" customFormat="1">
      <c r="A213" s="186" t="s">
        <v>503</v>
      </c>
      <c r="B213" s="187">
        <v>6</v>
      </c>
      <c r="C213" s="187">
        <v>0</v>
      </c>
      <c r="D213" s="188" t="s">
        <v>341</v>
      </c>
      <c r="E213" s="189" t="s">
        <v>341</v>
      </c>
      <c r="F213" s="190">
        <v>905.3</v>
      </c>
    </row>
    <row r="214" spans="1:6">
      <c r="A214" s="192" t="s">
        <v>504</v>
      </c>
      <c r="B214" s="193">
        <v>6</v>
      </c>
      <c r="C214" s="193">
        <v>5</v>
      </c>
      <c r="D214" s="194" t="s">
        <v>341</v>
      </c>
      <c r="E214" s="195" t="s">
        <v>341</v>
      </c>
      <c r="F214" s="196">
        <v>905.3</v>
      </c>
    </row>
    <row r="215" spans="1:6">
      <c r="A215" s="192" t="s">
        <v>505</v>
      </c>
      <c r="B215" s="193">
        <v>6</v>
      </c>
      <c r="C215" s="193">
        <v>5</v>
      </c>
      <c r="D215" s="194" t="s">
        <v>506</v>
      </c>
      <c r="E215" s="195" t="s">
        <v>341</v>
      </c>
      <c r="F215" s="196">
        <v>905.3</v>
      </c>
    </row>
    <row r="216" spans="1:6" ht="31.2">
      <c r="A216" s="192" t="s">
        <v>507</v>
      </c>
      <c r="B216" s="193">
        <v>6</v>
      </c>
      <c r="C216" s="193">
        <v>5</v>
      </c>
      <c r="D216" s="194" t="s">
        <v>508</v>
      </c>
      <c r="E216" s="195" t="s">
        <v>341</v>
      </c>
      <c r="F216" s="196">
        <v>905.3</v>
      </c>
    </row>
    <row r="217" spans="1:6" ht="31.2">
      <c r="A217" s="192" t="s">
        <v>359</v>
      </c>
      <c r="B217" s="193">
        <v>6</v>
      </c>
      <c r="C217" s="193">
        <v>5</v>
      </c>
      <c r="D217" s="194" t="s">
        <v>508</v>
      </c>
      <c r="E217" s="195" t="s">
        <v>360</v>
      </c>
      <c r="F217" s="196">
        <v>905.3</v>
      </c>
    </row>
    <row r="218" spans="1:6" s="191" customFormat="1">
      <c r="A218" s="186" t="s">
        <v>509</v>
      </c>
      <c r="B218" s="187">
        <v>7</v>
      </c>
      <c r="C218" s="187">
        <v>0</v>
      </c>
      <c r="D218" s="188" t="s">
        <v>341</v>
      </c>
      <c r="E218" s="189" t="s">
        <v>341</v>
      </c>
      <c r="F218" s="190">
        <v>576006.6</v>
      </c>
    </row>
    <row r="219" spans="1:6">
      <c r="A219" s="192" t="s">
        <v>510</v>
      </c>
      <c r="B219" s="193">
        <v>7</v>
      </c>
      <c r="C219" s="193">
        <v>1</v>
      </c>
      <c r="D219" s="194" t="s">
        <v>341</v>
      </c>
      <c r="E219" s="195" t="s">
        <v>341</v>
      </c>
      <c r="F219" s="196">
        <v>154709.29999999999</v>
      </c>
    </row>
    <row r="220" spans="1:6">
      <c r="A220" s="192" t="s">
        <v>511</v>
      </c>
      <c r="B220" s="193">
        <v>7</v>
      </c>
      <c r="C220" s="193">
        <v>1</v>
      </c>
      <c r="D220" s="194" t="s">
        <v>512</v>
      </c>
      <c r="E220" s="195" t="s">
        <v>341</v>
      </c>
      <c r="F220" s="196">
        <v>153615.79999999999</v>
      </c>
    </row>
    <row r="221" spans="1:6" ht="31.2">
      <c r="A221" s="192" t="s">
        <v>432</v>
      </c>
      <c r="B221" s="193">
        <v>7</v>
      </c>
      <c r="C221" s="193">
        <v>1</v>
      </c>
      <c r="D221" s="194" t="s">
        <v>513</v>
      </c>
      <c r="E221" s="195" t="s">
        <v>341</v>
      </c>
      <c r="F221" s="196">
        <v>29372.7</v>
      </c>
    </row>
    <row r="222" spans="1:6" ht="62.4">
      <c r="A222" s="192" t="s">
        <v>349</v>
      </c>
      <c r="B222" s="193">
        <v>7</v>
      </c>
      <c r="C222" s="193">
        <v>1</v>
      </c>
      <c r="D222" s="194" t="s">
        <v>513</v>
      </c>
      <c r="E222" s="195" t="s">
        <v>350</v>
      </c>
      <c r="F222" s="196">
        <v>2</v>
      </c>
    </row>
    <row r="223" spans="1:6" ht="31.2">
      <c r="A223" s="192" t="s">
        <v>359</v>
      </c>
      <c r="B223" s="193">
        <v>7</v>
      </c>
      <c r="C223" s="193">
        <v>1</v>
      </c>
      <c r="D223" s="194" t="s">
        <v>513</v>
      </c>
      <c r="E223" s="195" t="s">
        <v>360</v>
      </c>
      <c r="F223" s="196">
        <v>29070.799999999999</v>
      </c>
    </row>
    <row r="224" spans="1:6">
      <c r="A224" s="192" t="s">
        <v>361</v>
      </c>
      <c r="B224" s="193">
        <v>7</v>
      </c>
      <c r="C224" s="193">
        <v>1</v>
      </c>
      <c r="D224" s="194" t="s">
        <v>513</v>
      </c>
      <c r="E224" s="195" t="s">
        <v>362</v>
      </c>
      <c r="F224" s="196">
        <v>299.89999999999998</v>
      </c>
    </row>
    <row r="225" spans="1:6" ht="46.8">
      <c r="A225" s="192" t="s">
        <v>156</v>
      </c>
      <c r="B225" s="193">
        <v>7</v>
      </c>
      <c r="C225" s="193">
        <v>1</v>
      </c>
      <c r="D225" s="194" t="s">
        <v>514</v>
      </c>
      <c r="E225" s="195" t="s">
        <v>341</v>
      </c>
      <c r="F225" s="196">
        <v>2566.8000000000002</v>
      </c>
    </row>
    <row r="226" spans="1:6" ht="31.2">
      <c r="A226" s="192" t="s">
        <v>359</v>
      </c>
      <c r="B226" s="193">
        <v>7</v>
      </c>
      <c r="C226" s="193">
        <v>1</v>
      </c>
      <c r="D226" s="194" t="s">
        <v>514</v>
      </c>
      <c r="E226" s="195" t="s">
        <v>360</v>
      </c>
      <c r="F226" s="196">
        <v>2566.8000000000002</v>
      </c>
    </row>
    <row r="227" spans="1:6" ht="62.4">
      <c r="A227" s="192" t="s">
        <v>515</v>
      </c>
      <c r="B227" s="193">
        <v>7</v>
      </c>
      <c r="C227" s="193">
        <v>1</v>
      </c>
      <c r="D227" s="194" t="s">
        <v>516</v>
      </c>
      <c r="E227" s="195" t="s">
        <v>341</v>
      </c>
      <c r="F227" s="196">
        <v>121676.3</v>
      </c>
    </row>
    <row r="228" spans="1:6" ht="62.4">
      <c r="A228" s="192" t="s">
        <v>349</v>
      </c>
      <c r="B228" s="193">
        <v>7</v>
      </c>
      <c r="C228" s="193">
        <v>1</v>
      </c>
      <c r="D228" s="194" t="s">
        <v>516</v>
      </c>
      <c r="E228" s="195" t="s">
        <v>350</v>
      </c>
      <c r="F228" s="196">
        <v>120867.8</v>
      </c>
    </row>
    <row r="229" spans="1:6" ht="31.2">
      <c r="A229" s="192" t="s">
        <v>359</v>
      </c>
      <c r="B229" s="193">
        <v>7</v>
      </c>
      <c r="C229" s="193">
        <v>1</v>
      </c>
      <c r="D229" s="194" t="s">
        <v>516</v>
      </c>
      <c r="E229" s="195" t="s">
        <v>360</v>
      </c>
      <c r="F229" s="196">
        <v>808.5</v>
      </c>
    </row>
    <row r="230" spans="1:6" ht="31.2">
      <c r="A230" s="192" t="s">
        <v>517</v>
      </c>
      <c r="B230" s="193">
        <v>7</v>
      </c>
      <c r="C230" s="193">
        <v>1</v>
      </c>
      <c r="D230" s="194" t="s">
        <v>518</v>
      </c>
      <c r="E230" s="195" t="s">
        <v>341</v>
      </c>
      <c r="F230" s="196">
        <v>303</v>
      </c>
    </row>
    <row r="231" spans="1:6" ht="46.8">
      <c r="A231" s="192" t="s">
        <v>519</v>
      </c>
      <c r="B231" s="193">
        <v>7</v>
      </c>
      <c r="C231" s="193">
        <v>1</v>
      </c>
      <c r="D231" s="194" t="s">
        <v>520</v>
      </c>
      <c r="E231" s="195" t="s">
        <v>341</v>
      </c>
      <c r="F231" s="196">
        <v>303</v>
      </c>
    </row>
    <row r="232" spans="1:6" ht="31.2">
      <c r="A232" s="192" t="s">
        <v>374</v>
      </c>
      <c r="B232" s="193">
        <v>7</v>
      </c>
      <c r="C232" s="193">
        <v>1</v>
      </c>
      <c r="D232" s="194" t="s">
        <v>521</v>
      </c>
      <c r="E232" s="195" t="s">
        <v>341</v>
      </c>
      <c r="F232" s="196">
        <v>303</v>
      </c>
    </row>
    <row r="233" spans="1:6" ht="31.2">
      <c r="A233" s="192" t="s">
        <v>359</v>
      </c>
      <c r="B233" s="193">
        <v>7</v>
      </c>
      <c r="C233" s="193">
        <v>1</v>
      </c>
      <c r="D233" s="194" t="s">
        <v>521</v>
      </c>
      <c r="E233" s="195" t="s">
        <v>360</v>
      </c>
      <c r="F233" s="196">
        <v>303</v>
      </c>
    </row>
    <row r="234" spans="1:6" ht="31.2">
      <c r="A234" s="192" t="s">
        <v>522</v>
      </c>
      <c r="B234" s="193">
        <v>7</v>
      </c>
      <c r="C234" s="193">
        <v>1</v>
      </c>
      <c r="D234" s="194" t="s">
        <v>523</v>
      </c>
      <c r="E234" s="195" t="s">
        <v>341</v>
      </c>
      <c r="F234" s="196">
        <v>184.1</v>
      </c>
    </row>
    <row r="235" spans="1:6">
      <c r="A235" s="192" t="s">
        <v>524</v>
      </c>
      <c r="B235" s="193">
        <v>7</v>
      </c>
      <c r="C235" s="193">
        <v>1</v>
      </c>
      <c r="D235" s="194" t="s">
        <v>525</v>
      </c>
      <c r="E235" s="195" t="s">
        <v>341</v>
      </c>
      <c r="F235" s="196">
        <v>28.9</v>
      </c>
    </row>
    <row r="236" spans="1:6" ht="31.2">
      <c r="A236" s="192" t="s">
        <v>374</v>
      </c>
      <c r="B236" s="193">
        <v>7</v>
      </c>
      <c r="C236" s="193">
        <v>1</v>
      </c>
      <c r="D236" s="194" t="s">
        <v>526</v>
      </c>
      <c r="E236" s="195" t="s">
        <v>341</v>
      </c>
      <c r="F236" s="196">
        <v>28.9</v>
      </c>
    </row>
    <row r="237" spans="1:6" ht="31.2">
      <c r="A237" s="192" t="s">
        <v>359</v>
      </c>
      <c r="B237" s="193">
        <v>7</v>
      </c>
      <c r="C237" s="193">
        <v>1</v>
      </c>
      <c r="D237" s="194" t="s">
        <v>526</v>
      </c>
      <c r="E237" s="195" t="s">
        <v>360</v>
      </c>
      <c r="F237" s="196">
        <v>28.9</v>
      </c>
    </row>
    <row r="238" spans="1:6" ht="31.2">
      <c r="A238" s="192" t="s">
        <v>527</v>
      </c>
      <c r="B238" s="193">
        <v>7</v>
      </c>
      <c r="C238" s="193">
        <v>1</v>
      </c>
      <c r="D238" s="194" t="s">
        <v>528</v>
      </c>
      <c r="E238" s="195" t="s">
        <v>341</v>
      </c>
      <c r="F238" s="196">
        <v>155.19999999999999</v>
      </c>
    </row>
    <row r="239" spans="1:6" ht="31.2">
      <c r="A239" s="192" t="s">
        <v>374</v>
      </c>
      <c r="B239" s="193">
        <v>7</v>
      </c>
      <c r="C239" s="193">
        <v>1</v>
      </c>
      <c r="D239" s="194" t="s">
        <v>529</v>
      </c>
      <c r="E239" s="195" t="s">
        <v>341</v>
      </c>
      <c r="F239" s="196">
        <v>155.19999999999999</v>
      </c>
    </row>
    <row r="240" spans="1:6" ht="31.2">
      <c r="A240" s="192" t="s">
        <v>359</v>
      </c>
      <c r="B240" s="193">
        <v>7</v>
      </c>
      <c r="C240" s="193">
        <v>1</v>
      </c>
      <c r="D240" s="194" t="s">
        <v>529</v>
      </c>
      <c r="E240" s="195" t="s">
        <v>360</v>
      </c>
      <c r="F240" s="196">
        <v>155.19999999999999</v>
      </c>
    </row>
    <row r="241" spans="1:6" ht="46.8">
      <c r="A241" s="192" t="s">
        <v>530</v>
      </c>
      <c r="B241" s="193">
        <v>7</v>
      </c>
      <c r="C241" s="193">
        <v>1</v>
      </c>
      <c r="D241" s="194" t="s">
        <v>531</v>
      </c>
      <c r="E241" s="195" t="s">
        <v>341</v>
      </c>
      <c r="F241" s="196">
        <v>586.4</v>
      </c>
    </row>
    <row r="242" spans="1:6" ht="78">
      <c r="A242" s="192" t="s">
        <v>532</v>
      </c>
      <c r="B242" s="193">
        <v>7</v>
      </c>
      <c r="C242" s="193">
        <v>1</v>
      </c>
      <c r="D242" s="194" t="s">
        <v>533</v>
      </c>
      <c r="E242" s="195" t="s">
        <v>341</v>
      </c>
      <c r="F242" s="196">
        <v>586.4</v>
      </c>
    </row>
    <row r="243" spans="1:6" ht="31.2">
      <c r="A243" s="192" t="s">
        <v>374</v>
      </c>
      <c r="B243" s="193">
        <v>7</v>
      </c>
      <c r="C243" s="193">
        <v>1</v>
      </c>
      <c r="D243" s="194" t="s">
        <v>534</v>
      </c>
      <c r="E243" s="195" t="s">
        <v>341</v>
      </c>
      <c r="F243" s="196">
        <v>586.4</v>
      </c>
    </row>
    <row r="244" spans="1:6" ht="31.2">
      <c r="A244" s="192" t="s">
        <v>359</v>
      </c>
      <c r="B244" s="193">
        <v>7</v>
      </c>
      <c r="C244" s="193">
        <v>1</v>
      </c>
      <c r="D244" s="194" t="s">
        <v>534</v>
      </c>
      <c r="E244" s="195" t="s">
        <v>360</v>
      </c>
      <c r="F244" s="196">
        <v>586.4</v>
      </c>
    </row>
    <row r="245" spans="1:6" ht="31.95" customHeight="1">
      <c r="A245" s="192" t="s">
        <v>535</v>
      </c>
      <c r="B245" s="193">
        <v>7</v>
      </c>
      <c r="C245" s="193">
        <v>1</v>
      </c>
      <c r="D245" s="194" t="s">
        <v>536</v>
      </c>
      <c r="E245" s="195" t="s">
        <v>341</v>
      </c>
      <c r="F245" s="196">
        <v>20</v>
      </c>
    </row>
    <row r="246" spans="1:6" ht="31.2">
      <c r="A246" s="192" t="s">
        <v>537</v>
      </c>
      <c r="B246" s="193">
        <v>7</v>
      </c>
      <c r="C246" s="193">
        <v>1</v>
      </c>
      <c r="D246" s="194" t="s">
        <v>538</v>
      </c>
      <c r="E246" s="195" t="s">
        <v>341</v>
      </c>
      <c r="F246" s="196">
        <v>20</v>
      </c>
    </row>
    <row r="247" spans="1:6" ht="46.8">
      <c r="A247" s="192" t="s">
        <v>539</v>
      </c>
      <c r="B247" s="193">
        <v>7</v>
      </c>
      <c r="C247" s="193">
        <v>1</v>
      </c>
      <c r="D247" s="194" t="s">
        <v>540</v>
      </c>
      <c r="E247" s="195" t="s">
        <v>341</v>
      </c>
      <c r="F247" s="196">
        <v>19</v>
      </c>
    </row>
    <row r="248" spans="1:6" ht="31.2">
      <c r="A248" s="192" t="s">
        <v>359</v>
      </c>
      <c r="B248" s="193">
        <v>7</v>
      </c>
      <c r="C248" s="193">
        <v>1</v>
      </c>
      <c r="D248" s="194" t="s">
        <v>540</v>
      </c>
      <c r="E248" s="195" t="s">
        <v>360</v>
      </c>
      <c r="F248" s="196">
        <v>19</v>
      </c>
    </row>
    <row r="249" spans="1:6" ht="31.2">
      <c r="A249" s="192" t="s">
        <v>541</v>
      </c>
      <c r="B249" s="193">
        <v>7</v>
      </c>
      <c r="C249" s="193">
        <v>1</v>
      </c>
      <c r="D249" s="194" t="s">
        <v>542</v>
      </c>
      <c r="E249" s="195" t="s">
        <v>341</v>
      </c>
      <c r="F249" s="196">
        <v>1</v>
      </c>
    </row>
    <row r="250" spans="1:6" ht="31.2">
      <c r="A250" s="192" t="s">
        <v>359</v>
      </c>
      <c r="B250" s="193">
        <v>7</v>
      </c>
      <c r="C250" s="193">
        <v>1</v>
      </c>
      <c r="D250" s="194" t="s">
        <v>542</v>
      </c>
      <c r="E250" s="195" t="s">
        <v>360</v>
      </c>
      <c r="F250" s="196">
        <v>1</v>
      </c>
    </row>
    <row r="251" spans="1:6">
      <c r="A251" s="192" t="s">
        <v>543</v>
      </c>
      <c r="B251" s="193">
        <v>7</v>
      </c>
      <c r="C251" s="193">
        <v>2</v>
      </c>
      <c r="D251" s="194" t="s">
        <v>341</v>
      </c>
      <c r="E251" s="195" t="s">
        <v>341</v>
      </c>
      <c r="F251" s="196">
        <v>409016.3</v>
      </c>
    </row>
    <row r="252" spans="1:6" ht="31.2">
      <c r="A252" s="192" t="s">
        <v>544</v>
      </c>
      <c r="B252" s="193">
        <v>7</v>
      </c>
      <c r="C252" s="193">
        <v>2</v>
      </c>
      <c r="D252" s="194" t="s">
        <v>545</v>
      </c>
      <c r="E252" s="195" t="s">
        <v>341</v>
      </c>
      <c r="F252" s="196">
        <v>345287</v>
      </c>
    </row>
    <row r="253" spans="1:6" ht="31.2">
      <c r="A253" s="192" t="s">
        <v>432</v>
      </c>
      <c r="B253" s="193">
        <v>7</v>
      </c>
      <c r="C253" s="193">
        <v>2</v>
      </c>
      <c r="D253" s="194" t="s">
        <v>546</v>
      </c>
      <c r="E253" s="195" t="s">
        <v>341</v>
      </c>
      <c r="F253" s="196">
        <v>22011.3</v>
      </c>
    </row>
    <row r="254" spans="1:6" ht="62.4">
      <c r="A254" s="192" t="s">
        <v>349</v>
      </c>
      <c r="B254" s="193">
        <v>7</v>
      </c>
      <c r="C254" s="193">
        <v>2</v>
      </c>
      <c r="D254" s="194" t="s">
        <v>546</v>
      </c>
      <c r="E254" s="195" t="s">
        <v>350</v>
      </c>
      <c r="F254" s="196">
        <v>0.4</v>
      </c>
    </row>
    <row r="255" spans="1:6" ht="31.2">
      <c r="A255" s="192" t="s">
        <v>359</v>
      </c>
      <c r="B255" s="193">
        <v>7</v>
      </c>
      <c r="C255" s="193">
        <v>2</v>
      </c>
      <c r="D255" s="194" t="s">
        <v>546</v>
      </c>
      <c r="E255" s="195" t="s">
        <v>360</v>
      </c>
      <c r="F255" s="196">
        <v>21052.3</v>
      </c>
    </row>
    <row r="256" spans="1:6">
      <c r="A256" s="192" t="s">
        <v>426</v>
      </c>
      <c r="B256" s="193">
        <v>7</v>
      </c>
      <c r="C256" s="193">
        <v>2</v>
      </c>
      <c r="D256" s="194" t="s">
        <v>546</v>
      </c>
      <c r="E256" s="195" t="s">
        <v>427</v>
      </c>
      <c r="F256" s="196">
        <v>9</v>
      </c>
    </row>
    <row r="257" spans="1:6">
      <c r="A257" s="192" t="s">
        <v>361</v>
      </c>
      <c r="B257" s="193">
        <v>7</v>
      </c>
      <c r="C257" s="193">
        <v>2</v>
      </c>
      <c r="D257" s="194" t="s">
        <v>546</v>
      </c>
      <c r="E257" s="195" t="s">
        <v>362</v>
      </c>
      <c r="F257" s="196">
        <v>949.6</v>
      </c>
    </row>
    <row r="258" spans="1:6" ht="46.8">
      <c r="A258" s="192" t="s">
        <v>156</v>
      </c>
      <c r="B258" s="193">
        <v>7</v>
      </c>
      <c r="C258" s="193">
        <v>2</v>
      </c>
      <c r="D258" s="194" t="s">
        <v>547</v>
      </c>
      <c r="E258" s="195" t="s">
        <v>341</v>
      </c>
      <c r="F258" s="196">
        <v>5935.2</v>
      </c>
    </row>
    <row r="259" spans="1:6" ht="31.2">
      <c r="A259" s="192" t="s">
        <v>359</v>
      </c>
      <c r="B259" s="193">
        <v>7</v>
      </c>
      <c r="C259" s="193">
        <v>2</v>
      </c>
      <c r="D259" s="194" t="s">
        <v>547</v>
      </c>
      <c r="E259" s="195" t="s">
        <v>360</v>
      </c>
      <c r="F259" s="196">
        <v>5935.2</v>
      </c>
    </row>
    <row r="260" spans="1:6" ht="93.6">
      <c r="A260" s="192" t="s">
        <v>548</v>
      </c>
      <c r="B260" s="193">
        <v>7</v>
      </c>
      <c r="C260" s="193">
        <v>2</v>
      </c>
      <c r="D260" s="194" t="s">
        <v>549</v>
      </c>
      <c r="E260" s="195" t="s">
        <v>341</v>
      </c>
      <c r="F260" s="196">
        <v>317340.5</v>
      </c>
    </row>
    <row r="261" spans="1:6" ht="62.4">
      <c r="A261" s="192" t="s">
        <v>349</v>
      </c>
      <c r="B261" s="193">
        <v>7</v>
      </c>
      <c r="C261" s="193">
        <v>2</v>
      </c>
      <c r="D261" s="194" t="s">
        <v>549</v>
      </c>
      <c r="E261" s="195" t="s">
        <v>350</v>
      </c>
      <c r="F261" s="196">
        <v>311568.5</v>
      </c>
    </row>
    <row r="262" spans="1:6" ht="31.2">
      <c r="A262" s="192" t="s">
        <v>359</v>
      </c>
      <c r="B262" s="193">
        <v>7</v>
      </c>
      <c r="C262" s="193">
        <v>2</v>
      </c>
      <c r="D262" s="194" t="s">
        <v>549</v>
      </c>
      <c r="E262" s="195" t="s">
        <v>360</v>
      </c>
      <c r="F262" s="196">
        <v>5772</v>
      </c>
    </row>
    <row r="263" spans="1:6">
      <c r="A263" s="192" t="s">
        <v>550</v>
      </c>
      <c r="B263" s="193">
        <v>7</v>
      </c>
      <c r="C263" s="193">
        <v>2</v>
      </c>
      <c r="D263" s="194" t="s">
        <v>551</v>
      </c>
      <c r="E263" s="195" t="s">
        <v>341</v>
      </c>
      <c r="F263" s="196">
        <v>30906.5</v>
      </c>
    </row>
    <row r="264" spans="1:6" ht="31.2">
      <c r="A264" s="192" t="s">
        <v>432</v>
      </c>
      <c r="B264" s="193">
        <v>7</v>
      </c>
      <c r="C264" s="193">
        <v>2</v>
      </c>
      <c r="D264" s="194" t="s">
        <v>552</v>
      </c>
      <c r="E264" s="195" t="s">
        <v>341</v>
      </c>
      <c r="F264" s="196">
        <v>23311.5</v>
      </c>
    </row>
    <row r="265" spans="1:6" ht="62.4">
      <c r="A265" s="192" t="s">
        <v>349</v>
      </c>
      <c r="B265" s="193">
        <v>7</v>
      </c>
      <c r="C265" s="193">
        <v>2</v>
      </c>
      <c r="D265" s="194" t="s">
        <v>552</v>
      </c>
      <c r="E265" s="195" t="s">
        <v>350</v>
      </c>
      <c r="F265" s="196">
        <v>21050.400000000001</v>
      </c>
    </row>
    <row r="266" spans="1:6" ht="31.2">
      <c r="A266" s="192" t="s">
        <v>359</v>
      </c>
      <c r="B266" s="193">
        <v>7</v>
      </c>
      <c r="C266" s="193">
        <v>2</v>
      </c>
      <c r="D266" s="194" t="s">
        <v>552</v>
      </c>
      <c r="E266" s="195" t="s">
        <v>360</v>
      </c>
      <c r="F266" s="196">
        <v>2241.1</v>
      </c>
    </row>
    <row r="267" spans="1:6">
      <c r="A267" s="192" t="s">
        <v>361</v>
      </c>
      <c r="B267" s="193">
        <v>7</v>
      </c>
      <c r="C267" s="193">
        <v>2</v>
      </c>
      <c r="D267" s="194" t="s">
        <v>552</v>
      </c>
      <c r="E267" s="195" t="s">
        <v>362</v>
      </c>
      <c r="F267" s="196">
        <v>20</v>
      </c>
    </row>
    <row r="268" spans="1:6" ht="46.8">
      <c r="A268" s="192" t="s">
        <v>156</v>
      </c>
      <c r="B268" s="193">
        <v>7</v>
      </c>
      <c r="C268" s="193">
        <v>2</v>
      </c>
      <c r="D268" s="194" t="s">
        <v>553</v>
      </c>
      <c r="E268" s="195" t="s">
        <v>341</v>
      </c>
      <c r="F268" s="196">
        <v>7595</v>
      </c>
    </row>
    <row r="269" spans="1:6" ht="62.4">
      <c r="A269" s="192" t="s">
        <v>349</v>
      </c>
      <c r="B269" s="193">
        <v>7</v>
      </c>
      <c r="C269" s="193">
        <v>2</v>
      </c>
      <c r="D269" s="194" t="s">
        <v>553</v>
      </c>
      <c r="E269" s="195" t="s">
        <v>350</v>
      </c>
      <c r="F269" s="196">
        <v>7595</v>
      </c>
    </row>
    <row r="270" spans="1:6" ht="47.4" customHeight="1">
      <c r="A270" s="192" t="s">
        <v>554</v>
      </c>
      <c r="B270" s="193">
        <v>7</v>
      </c>
      <c r="C270" s="193">
        <v>2</v>
      </c>
      <c r="D270" s="194" t="s">
        <v>555</v>
      </c>
      <c r="E270" s="195" t="s">
        <v>341</v>
      </c>
      <c r="F270" s="196">
        <v>100</v>
      </c>
    </row>
    <row r="271" spans="1:6" ht="46.8">
      <c r="A271" s="192" t="s">
        <v>556</v>
      </c>
      <c r="B271" s="193">
        <v>7</v>
      </c>
      <c r="C271" s="193">
        <v>2</v>
      </c>
      <c r="D271" s="194" t="s">
        <v>557</v>
      </c>
      <c r="E271" s="195" t="s">
        <v>341</v>
      </c>
      <c r="F271" s="196">
        <v>100</v>
      </c>
    </row>
    <row r="272" spans="1:6" ht="31.2">
      <c r="A272" s="192" t="s">
        <v>374</v>
      </c>
      <c r="B272" s="193">
        <v>7</v>
      </c>
      <c r="C272" s="193">
        <v>2</v>
      </c>
      <c r="D272" s="194" t="s">
        <v>558</v>
      </c>
      <c r="E272" s="195" t="s">
        <v>341</v>
      </c>
      <c r="F272" s="196">
        <v>100</v>
      </c>
    </row>
    <row r="273" spans="1:6" ht="31.2">
      <c r="A273" s="192" t="s">
        <v>359</v>
      </c>
      <c r="B273" s="193">
        <v>7</v>
      </c>
      <c r="C273" s="193">
        <v>2</v>
      </c>
      <c r="D273" s="194" t="s">
        <v>558</v>
      </c>
      <c r="E273" s="195" t="s">
        <v>360</v>
      </c>
      <c r="F273" s="196">
        <v>100</v>
      </c>
    </row>
    <row r="274" spans="1:6" ht="31.2">
      <c r="A274" s="192" t="s">
        <v>559</v>
      </c>
      <c r="B274" s="193">
        <v>7</v>
      </c>
      <c r="C274" s="193">
        <v>2</v>
      </c>
      <c r="D274" s="194" t="s">
        <v>560</v>
      </c>
      <c r="E274" s="195" t="s">
        <v>341</v>
      </c>
      <c r="F274" s="196">
        <v>10394.5</v>
      </c>
    </row>
    <row r="275" spans="1:6" ht="46.8">
      <c r="A275" s="192" t="s">
        <v>561</v>
      </c>
      <c r="B275" s="193">
        <v>7</v>
      </c>
      <c r="C275" s="193">
        <v>2</v>
      </c>
      <c r="D275" s="194" t="s">
        <v>562</v>
      </c>
      <c r="E275" s="195" t="s">
        <v>341</v>
      </c>
      <c r="F275" s="196">
        <v>6759</v>
      </c>
    </row>
    <row r="276" spans="1:6" ht="31.2">
      <c r="A276" s="192" t="s">
        <v>374</v>
      </c>
      <c r="B276" s="193">
        <v>7</v>
      </c>
      <c r="C276" s="193">
        <v>2</v>
      </c>
      <c r="D276" s="194" t="s">
        <v>563</v>
      </c>
      <c r="E276" s="195" t="s">
        <v>341</v>
      </c>
      <c r="F276" s="196">
        <v>6759</v>
      </c>
    </row>
    <row r="277" spans="1:6" ht="31.2">
      <c r="A277" s="192" t="s">
        <v>359</v>
      </c>
      <c r="B277" s="193">
        <v>7</v>
      </c>
      <c r="C277" s="193">
        <v>2</v>
      </c>
      <c r="D277" s="194" t="s">
        <v>563</v>
      </c>
      <c r="E277" s="195" t="s">
        <v>360</v>
      </c>
      <c r="F277" s="196">
        <v>6759</v>
      </c>
    </row>
    <row r="278" spans="1:6" ht="62.4">
      <c r="A278" s="192" t="s">
        <v>564</v>
      </c>
      <c r="B278" s="193">
        <v>7</v>
      </c>
      <c r="C278" s="193">
        <v>2</v>
      </c>
      <c r="D278" s="194" t="s">
        <v>565</v>
      </c>
      <c r="E278" s="195" t="s">
        <v>341</v>
      </c>
      <c r="F278" s="196">
        <v>3635.5</v>
      </c>
    </row>
    <row r="279" spans="1:6" ht="31.2">
      <c r="A279" s="192" t="s">
        <v>374</v>
      </c>
      <c r="B279" s="193">
        <v>7</v>
      </c>
      <c r="C279" s="193">
        <v>2</v>
      </c>
      <c r="D279" s="194" t="s">
        <v>566</v>
      </c>
      <c r="E279" s="195" t="s">
        <v>341</v>
      </c>
      <c r="F279" s="196">
        <v>321.5</v>
      </c>
    </row>
    <row r="280" spans="1:6" ht="31.2">
      <c r="A280" s="192" t="s">
        <v>359</v>
      </c>
      <c r="B280" s="193">
        <v>7</v>
      </c>
      <c r="C280" s="193">
        <v>2</v>
      </c>
      <c r="D280" s="194" t="s">
        <v>566</v>
      </c>
      <c r="E280" s="195" t="s">
        <v>360</v>
      </c>
      <c r="F280" s="196">
        <v>321.5</v>
      </c>
    </row>
    <row r="281" spans="1:6" ht="46.8">
      <c r="A281" s="192" t="s">
        <v>567</v>
      </c>
      <c r="B281" s="193">
        <v>7</v>
      </c>
      <c r="C281" s="193">
        <v>2</v>
      </c>
      <c r="D281" s="194" t="s">
        <v>568</v>
      </c>
      <c r="E281" s="195" t="s">
        <v>341</v>
      </c>
      <c r="F281" s="196">
        <v>3148</v>
      </c>
    </row>
    <row r="282" spans="1:6" ht="31.2">
      <c r="A282" s="192" t="s">
        <v>359</v>
      </c>
      <c r="B282" s="193">
        <v>7</v>
      </c>
      <c r="C282" s="193">
        <v>2</v>
      </c>
      <c r="D282" s="194" t="s">
        <v>568</v>
      </c>
      <c r="E282" s="195" t="s">
        <v>360</v>
      </c>
      <c r="F282" s="196">
        <v>3148</v>
      </c>
    </row>
    <row r="283" spans="1:6" ht="62.4">
      <c r="A283" s="192" t="s">
        <v>569</v>
      </c>
      <c r="B283" s="193">
        <v>7</v>
      </c>
      <c r="C283" s="193">
        <v>2</v>
      </c>
      <c r="D283" s="194" t="s">
        <v>570</v>
      </c>
      <c r="E283" s="195" t="s">
        <v>341</v>
      </c>
      <c r="F283" s="196">
        <v>166</v>
      </c>
    </row>
    <row r="284" spans="1:6" ht="31.2">
      <c r="A284" s="192" t="s">
        <v>359</v>
      </c>
      <c r="B284" s="193">
        <v>7</v>
      </c>
      <c r="C284" s="193">
        <v>2</v>
      </c>
      <c r="D284" s="194" t="s">
        <v>570</v>
      </c>
      <c r="E284" s="195" t="s">
        <v>360</v>
      </c>
      <c r="F284" s="196">
        <v>166</v>
      </c>
    </row>
    <row r="285" spans="1:6" ht="31.2">
      <c r="A285" s="192" t="s">
        <v>517</v>
      </c>
      <c r="B285" s="193">
        <v>7</v>
      </c>
      <c r="C285" s="193">
        <v>2</v>
      </c>
      <c r="D285" s="194" t="s">
        <v>518</v>
      </c>
      <c r="E285" s="195" t="s">
        <v>341</v>
      </c>
      <c r="F285" s="196">
        <v>687</v>
      </c>
    </row>
    <row r="286" spans="1:6" ht="46.8">
      <c r="A286" s="192" t="s">
        <v>519</v>
      </c>
      <c r="B286" s="193">
        <v>7</v>
      </c>
      <c r="C286" s="193">
        <v>2</v>
      </c>
      <c r="D286" s="194" t="s">
        <v>520</v>
      </c>
      <c r="E286" s="195" t="s">
        <v>341</v>
      </c>
      <c r="F286" s="196">
        <v>447</v>
      </c>
    </row>
    <row r="287" spans="1:6" ht="31.2">
      <c r="A287" s="192" t="s">
        <v>374</v>
      </c>
      <c r="B287" s="193">
        <v>7</v>
      </c>
      <c r="C287" s="193">
        <v>2</v>
      </c>
      <c r="D287" s="194" t="s">
        <v>521</v>
      </c>
      <c r="E287" s="195" t="s">
        <v>341</v>
      </c>
      <c r="F287" s="196">
        <v>447</v>
      </c>
    </row>
    <row r="288" spans="1:6" ht="31.2">
      <c r="A288" s="192" t="s">
        <v>359</v>
      </c>
      <c r="B288" s="193">
        <v>7</v>
      </c>
      <c r="C288" s="193">
        <v>2</v>
      </c>
      <c r="D288" s="194" t="s">
        <v>521</v>
      </c>
      <c r="E288" s="195" t="s">
        <v>360</v>
      </c>
      <c r="F288" s="196">
        <v>447</v>
      </c>
    </row>
    <row r="289" spans="1:6" ht="31.2">
      <c r="A289" s="192" t="s">
        <v>571</v>
      </c>
      <c r="B289" s="193">
        <v>7</v>
      </c>
      <c r="C289" s="193">
        <v>2</v>
      </c>
      <c r="D289" s="194" t="s">
        <v>572</v>
      </c>
      <c r="E289" s="195" t="s">
        <v>341</v>
      </c>
      <c r="F289" s="196">
        <v>240</v>
      </c>
    </row>
    <row r="290" spans="1:6" ht="31.2">
      <c r="A290" s="192" t="s">
        <v>374</v>
      </c>
      <c r="B290" s="193">
        <v>7</v>
      </c>
      <c r="C290" s="193">
        <v>2</v>
      </c>
      <c r="D290" s="194" t="s">
        <v>573</v>
      </c>
      <c r="E290" s="195" t="s">
        <v>341</v>
      </c>
      <c r="F290" s="196">
        <v>240</v>
      </c>
    </row>
    <row r="291" spans="1:6" ht="31.2">
      <c r="A291" s="192" t="s">
        <v>359</v>
      </c>
      <c r="B291" s="193">
        <v>7</v>
      </c>
      <c r="C291" s="193">
        <v>2</v>
      </c>
      <c r="D291" s="194" t="s">
        <v>573</v>
      </c>
      <c r="E291" s="195" t="s">
        <v>360</v>
      </c>
      <c r="F291" s="196">
        <v>240</v>
      </c>
    </row>
    <row r="292" spans="1:6" ht="46.8">
      <c r="A292" s="192" t="s">
        <v>370</v>
      </c>
      <c r="B292" s="193">
        <v>7</v>
      </c>
      <c r="C292" s="193">
        <v>2</v>
      </c>
      <c r="D292" s="194" t="s">
        <v>371</v>
      </c>
      <c r="E292" s="195" t="s">
        <v>341</v>
      </c>
      <c r="F292" s="196">
        <v>126.5</v>
      </c>
    </row>
    <row r="293" spans="1:6" ht="46.8">
      <c r="A293" s="192" t="s">
        <v>574</v>
      </c>
      <c r="B293" s="193">
        <v>7</v>
      </c>
      <c r="C293" s="193">
        <v>2</v>
      </c>
      <c r="D293" s="194" t="s">
        <v>575</v>
      </c>
      <c r="E293" s="195" t="s">
        <v>341</v>
      </c>
      <c r="F293" s="196">
        <v>126.5</v>
      </c>
    </row>
    <row r="294" spans="1:6" ht="31.2">
      <c r="A294" s="192" t="s">
        <v>374</v>
      </c>
      <c r="B294" s="193">
        <v>7</v>
      </c>
      <c r="C294" s="193">
        <v>2</v>
      </c>
      <c r="D294" s="194" t="s">
        <v>576</v>
      </c>
      <c r="E294" s="195" t="s">
        <v>341</v>
      </c>
      <c r="F294" s="196">
        <v>126.5</v>
      </c>
    </row>
    <row r="295" spans="1:6" ht="31.2">
      <c r="A295" s="192" t="s">
        <v>359</v>
      </c>
      <c r="B295" s="193">
        <v>7</v>
      </c>
      <c r="C295" s="193">
        <v>2</v>
      </c>
      <c r="D295" s="194" t="s">
        <v>576</v>
      </c>
      <c r="E295" s="195" t="s">
        <v>360</v>
      </c>
      <c r="F295" s="196">
        <v>126.5</v>
      </c>
    </row>
    <row r="296" spans="1:6" ht="31.2">
      <c r="A296" s="192" t="s">
        <v>522</v>
      </c>
      <c r="B296" s="193">
        <v>7</v>
      </c>
      <c r="C296" s="193">
        <v>2</v>
      </c>
      <c r="D296" s="194" t="s">
        <v>523</v>
      </c>
      <c r="E296" s="195" t="s">
        <v>341</v>
      </c>
      <c r="F296" s="196">
        <v>1120.8</v>
      </c>
    </row>
    <row r="297" spans="1:6" ht="62.4">
      <c r="A297" s="192" t="s">
        <v>577</v>
      </c>
      <c r="B297" s="193">
        <v>7</v>
      </c>
      <c r="C297" s="193">
        <v>2</v>
      </c>
      <c r="D297" s="194" t="s">
        <v>578</v>
      </c>
      <c r="E297" s="195" t="s">
        <v>341</v>
      </c>
      <c r="F297" s="196">
        <v>930.4</v>
      </c>
    </row>
    <row r="298" spans="1:6" ht="31.2">
      <c r="A298" s="192" t="s">
        <v>374</v>
      </c>
      <c r="B298" s="193">
        <v>7</v>
      </c>
      <c r="C298" s="193">
        <v>2</v>
      </c>
      <c r="D298" s="194" t="s">
        <v>579</v>
      </c>
      <c r="E298" s="195" t="s">
        <v>341</v>
      </c>
      <c r="F298" s="196">
        <v>80</v>
      </c>
    </row>
    <row r="299" spans="1:6" ht="31.2">
      <c r="A299" s="192" t="s">
        <v>359</v>
      </c>
      <c r="B299" s="193">
        <v>7</v>
      </c>
      <c r="C299" s="193">
        <v>2</v>
      </c>
      <c r="D299" s="194" t="s">
        <v>579</v>
      </c>
      <c r="E299" s="195" t="s">
        <v>360</v>
      </c>
      <c r="F299" s="196">
        <v>80</v>
      </c>
    </row>
    <row r="300" spans="1:6" ht="156">
      <c r="A300" s="192" t="s">
        <v>580</v>
      </c>
      <c r="B300" s="193">
        <v>7</v>
      </c>
      <c r="C300" s="193">
        <v>2</v>
      </c>
      <c r="D300" s="194" t="s">
        <v>581</v>
      </c>
      <c r="E300" s="195" t="s">
        <v>341</v>
      </c>
      <c r="F300" s="196">
        <v>524.9</v>
      </c>
    </row>
    <row r="301" spans="1:6" ht="31.2">
      <c r="A301" s="192" t="s">
        <v>359</v>
      </c>
      <c r="B301" s="193">
        <v>7</v>
      </c>
      <c r="C301" s="193">
        <v>2</v>
      </c>
      <c r="D301" s="194" t="s">
        <v>581</v>
      </c>
      <c r="E301" s="195" t="s">
        <v>360</v>
      </c>
      <c r="F301" s="196">
        <v>524.9</v>
      </c>
    </row>
    <row r="302" spans="1:6" ht="156">
      <c r="A302" s="192" t="s">
        <v>582</v>
      </c>
      <c r="B302" s="193">
        <v>7</v>
      </c>
      <c r="C302" s="193">
        <v>2</v>
      </c>
      <c r="D302" s="194" t="s">
        <v>583</v>
      </c>
      <c r="E302" s="195" t="s">
        <v>341</v>
      </c>
      <c r="F302" s="196">
        <v>325.5</v>
      </c>
    </row>
    <row r="303" spans="1:6" ht="31.2">
      <c r="A303" s="192" t="s">
        <v>359</v>
      </c>
      <c r="B303" s="193">
        <v>7</v>
      </c>
      <c r="C303" s="193">
        <v>2</v>
      </c>
      <c r="D303" s="194" t="s">
        <v>583</v>
      </c>
      <c r="E303" s="195" t="s">
        <v>360</v>
      </c>
      <c r="F303" s="196">
        <v>325.5</v>
      </c>
    </row>
    <row r="304" spans="1:6">
      <c r="A304" s="192" t="s">
        <v>524</v>
      </c>
      <c r="B304" s="193">
        <v>7</v>
      </c>
      <c r="C304" s="193">
        <v>2</v>
      </c>
      <c r="D304" s="194" t="s">
        <v>525</v>
      </c>
      <c r="E304" s="195" t="s">
        <v>341</v>
      </c>
      <c r="F304" s="196">
        <v>117.9</v>
      </c>
    </row>
    <row r="305" spans="1:6" ht="31.2">
      <c r="A305" s="192" t="s">
        <v>374</v>
      </c>
      <c r="B305" s="193">
        <v>7</v>
      </c>
      <c r="C305" s="193">
        <v>2</v>
      </c>
      <c r="D305" s="194" t="s">
        <v>526</v>
      </c>
      <c r="E305" s="195" t="s">
        <v>341</v>
      </c>
      <c r="F305" s="196">
        <v>117.9</v>
      </c>
    </row>
    <row r="306" spans="1:6" ht="31.2">
      <c r="A306" s="192" t="s">
        <v>359</v>
      </c>
      <c r="B306" s="193">
        <v>7</v>
      </c>
      <c r="C306" s="193">
        <v>2</v>
      </c>
      <c r="D306" s="194" t="s">
        <v>526</v>
      </c>
      <c r="E306" s="195" t="s">
        <v>360</v>
      </c>
      <c r="F306" s="196">
        <v>117.9</v>
      </c>
    </row>
    <row r="307" spans="1:6" ht="31.2">
      <c r="A307" s="192" t="s">
        <v>527</v>
      </c>
      <c r="B307" s="193">
        <v>7</v>
      </c>
      <c r="C307" s="193">
        <v>2</v>
      </c>
      <c r="D307" s="194" t="s">
        <v>528</v>
      </c>
      <c r="E307" s="195" t="s">
        <v>341</v>
      </c>
      <c r="F307" s="196">
        <v>72.5</v>
      </c>
    </row>
    <row r="308" spans="1:6" ht="31.2">
      <c r="A308" s="192" t="s">
        <v>374</v>
      </c>
      <c r="B308" s="193">
        <v>7</v>
      </c>
      <c r="C308" s="193">
        <v>2</v>
      </c>
      <c r="D308" s="194" t="s">
        <v>529</v>
      </c>
      <c r="E308" s="195" t="s">
        <v>341</v>
      </c>
      <c r="F308" s="196">
        <v>72.5</v>
      </c>
    </row>
    <row r="309" spans="1:6" ht="31.2">
      <c r="A309" s="192" t="s">
        <v>359</v>
      </c>
      <c r="B309" s="193">
        <v>7</v>
      </c>
      <c r="C309" s="193">
        <v>2</v>
      </c>
      <c r="D309" s="194" t="s">
        <v>529</v>
      </c>
      <c r="E309" s="195" t="s">
        <v>360</v>
      </c>
      <c r="F309" s="196">
        <v>72.5</v>
      </c>
    </row>
    <row r="310" spans="1:6" ht="31.2" customHeight="1">
      <c r="A310" s="192" t="s">
        <v>584</v>
      </c>
      <c r="B310" s="193">
        <v>7</v>
      </c>
      <c r="C310" s="193">
        <v>2</v>
      </c>
      <c r="D310" s="194" t="s">
        <v>585</v>
      </c>
      <c r="E310" s="195" t="s">
        <v>341</v>
      </c>
      <c r="F310" s="196">
        <v>14.4</v>
      </c>
    </row>
    <row r="311" spans="1:6" ht="31.2">
      <c r="A311" s="192" t="s">
        <v>586</v>
      </c>
      <c r="B311" s="193">
        <v>7</v>
      </c>
      <c r="C311" s="193">
        <v>2</v>
      </c>
      <c r="D311" s="194" t="s">
        <v>587</v>
      </c>
      <c r="E311" s="195" t="s">
        <v>341</v>
      </c>
      <c r="F311" s="196">
        <v>14.4</v>
      </c>
    </row>
    <row r="312" spans="1:6" ht="31.2">
      <c r="A312" s="192" t="s">
        <v>374</v>
      </c>
      <c r="B312" s="193">
        <v>7</v>
      </c>
      <c r="C312" s="193">
        <v>2</v>
      </c>
      <c r="D312" s="194" t="s">
        <v>588</v>
      </c>
      <c r="E312" s="195" t="s">
        <v>341</v>
      </c>
      <c r="F312" s="196">
        <v>14.4</v>
      </c>
    </row>
    <row r="313" spans="1:6">
      <c r="A313" s="192" t="s">
        <v>426</v>
      </c>
      <c r="B313" s="193">
        <v>7</v>
      </c>
      <c r="C313" s="193">
        <v>2</v>
      </c>
      <c r="D313" s="194" t="s">
        <v>588</v>
      </c>
      <c r="E313" s="195" t="s">
        <v>427</v>
      </c>
      <c r="F313" s="196">
        <v>14.4</v>
      </c>
    </row>
    <row r="314" spans="1:6" ht="46.8">
      <c r="A314" s="192" t="s">
        <v>530</v>
      </c>
      <c r="B314" s="193">
        <v>7</v>
      </c>
      <c r="C314" s="193">
        <v>2</v>
      </c>
      <c r="D314" s="194" t="s">
        <v>531</v>
      </c>
      <c r="E314" s="195" t="s">
        <v>341</v>
      </c>
      <c r="F314" s="196">
        <v>20364.599999999999</v>
      </c>
    </row>
    <row r="315" spans="1:6" ht="31.2">
      <c r="A315" s="192" t="s">
        <v>589</v>
      </c>
      <c r="B315" s="193">
        <v>7</v>
      </c>
      <c r="C315" s="193">
        <v>2</v>
      </c>
      <c r="D315" s="194" t="s">
        <v>590</v>
      </c>
      <c r="E315" s="195" t="s">
        <v>341</v>
      </c>
      <c r="F315" s="196">
        <v>149.19999999999999</v>
      </c>
    </row>
    <row r="316" spans="1:6" ht="31.2">
      <c r="A316" s="192" t="s">
        <v>374</v>
      </c>
      <c r="B316" s="193">
        <v>7</v>
      </c>
      <c r="C316" s="193">
        <v>2</v>
      </c>
      <c r="D316" s="194" t="s">
        <v>591</v>
      </c>
      <c r="E316" s="195" t="s">
        <v>341</v>
      </c>
      <c r="F316" s="196">
        <v>149.19999999999999</v>
      </c>
    </row>
    <row r="317" spans="1:6" ht="31.2">
      <c r="A317" s="192" t="s">
        <v>359</v>
      </c>
      <c r="B317" s="193">
        <v>7</v>
      </c>
      <c r="C317" s="193">
        <v>2</v>
      </c>
      <c r="D317" s="194" t="s">
        <v>591</v>
      </c>
      <c r="E317" s="195" t="s">
        <v>360</v>
      </c>
      <c r="F317" s="196">
        <v>149.19999999999999</v>
      </c>
    </row>
    <row r="318" spans="1:6" ht="78">
      <c r="A318" s="192" t="s">
        <v>532</v>
      </c>
      <c r="B318" s="193">
        <v>7</v>
      </c>
      <c r="C318" s="193">
        <v>2</v>
      </c>
      <c r="D318" s="194" t="s">
        <v>533</v>
      </c>
      <c r="E318" s="195" t="s">
        <v>341</v>
      </c>
      <c r="F318" s="196">
        <v>20215.400000000001</v>
      </c>
    </row>
    <row r="319" spans="1:6" ht="31.2">
      <c r="A319" s="192" t="s">
        <v>374</v>
      </c>
      <c r="B319" s="193">
        <v>7</v>
      </c>
      <c r="C319" s="193">
        <v>2</v>
      </c>
      <c r="D319" s="194" t="s">
        <v>534</v>
      </c>
      <c r="E319" s="195" t="s">
        <v>341</v>
      </c>
      <c r="F319" s="196">
        <v>1855.8</v>
      </c>
    </row>
    <row r="320" spans="1:6" ht="31.2">
      <c r="A320" s="192" t="s">
        <v>359</v>
      </c>
      <c r="B320" s="193">
        <v>7</v>
      </c>
      <c r="C320" s="193">
        <v>2</v>
      </c>
      <c r="D320" s="194" t="s">
        <v>534</v>
      </c>
      <c r="E320" s="195" t="s">
        <v>360</v>
      </c>
      <c r="F320" s="196">
        <v>1855.8</v>
      </c>
    </row>
    <row r="321" spans="1:6" ht="93.6">
      <c r="A321" s="192" t="s">
        <v>592</v>
      </c>
      <c r="B321" s="193">
        <v>7</v>
      </c>
      <c r="C321" s="193">
        <v>2</v>
      </c>
      <c r="D321" s="194" t="s">
        <v>593</v>
      </c>
      <c r="E321" s="195" t="s">
        <v>341</v>
      </c>
      <c r="F321" s="196">
        <v>3000</v>
      </c>
    </row>
    <row r="322" spans="1:6" ht="31.2">
      <c r="A322" s="192" t="s">
        <v>359</v>
      </c>
      <c r="B322" s="193">
        <v>7</v>
      </c>
      <c r="C322" s="193">
        <v>2</v>
      </c>
      <c r="D322" s="194" t="s">
        <v>593</v>
      </c>
      <c r="E322" s="195" t="s">
        <v>360</v>
      </c>
      <c r="F322" s="196">
        <v>3000</v>
      </c>
    </row>
    <row r="323" spans="1:6" ht="78">
      <c r="A323" s="192" t="s">
        <v>594</v>
      </c>
      <c r="B323" s="193">
        <v>7</v>
      </c>
      <c r="C323" s="193">
        <v>2</v>
      </c>
      <c r="D323" s="194" t="s">
        <v>595</v>
      </c>
      <c r="E323" s="195" t="s">
        <v>341</v>
      </c>
      <c r="F323" s="196">
        <v>14359.6</v>
      </c>
    </row>
    <row r="324" spans="1:6" ht="31.2">
      <c r="A324" s="192" t="s">
        <v>359</v>
      </c>
      <c r="B324" s="193">
        <v>7</v>
      </c>
      <c r="C324" s="193">
        <v>2</v>
      </c>
      <c r="D324" s="194" t="s">
        <v>595</v>
      </c>
      <c r="E324" s="195" t="s">
        <v>360</v>
      </c>
      <c r="F324" s="196">
        <v>14359.6</v>
      </c>
    </row>
    <row r="325" spans="1:6" ht="46.8">
      <c r="A325" s="192" t="s">
        <v>596</v>
      </c>
      <c r="B325" s="193">
        <v>7</v>
      </c>
      <c r="C325" s="193">
        <v>2</v>
      </c>
      <c r="D325" s="194" t="s">
        <v>597</v>
      </c>
      <c r="E325" s="195" t="s">
        <v>341</v>
      </c>
      <c r="F325" s="196">
        <v>1000</v>
      </c>
    </row>
    <row r="326" spans="1:6" ht="31.2">
      <c r="A326" s="192" t="s">
        <v>359</v>
      </c>
      <c r="B326" s="193">
        <v>7</v>
      </c>
      <c r="C326" s="193">
        <v>2</v>
      </c>
      <c r="D326" s="194" t="s">
        <v>597</v>
      </c>
      <c r="E326" s="195" t="s">
        <v>360</v>
      </c>
      <c r="F326" s="196">
        <v>1000</v>
      </c>
    </row>
    <row r="327" spans="1:6" ht="46.8">
      <c r="A327" s="192" t="s">
        <v>598</v>
      </c>
      <c r="B327" s="193">
        <v>7</v>
      </c>
      <c r="C327" s="193">
        <v>2</v>
      </c>
      <c r="D327" s="194" t="s">
        <v>599</v>
      </c>
      <c r="E327" s="195" t="s">
        <v>341</v>
      </c>
      <c r="F327" s="196">
        <v>15</v>
      </c>
    </row>
    <row r="328" spans="1:6" ht="46.8">
      <c r="A328" s="192" t="s">
        <v>600</v>
      </c>
      <c r="B328" s="193">
        <v>7</v>
      </c>
      <c r="C328" s="193">
        <v>2</v>
      </c>
      <c r="D328" s="194" t="s">
        <v>601</v>
      </c>
      <c r="E328" s="195" t="s">
        <v>341</v>
      </c>
      <c r="F328" s="196">
        <v>15</v>
      </c>
    </row>
    <row r="329" spans="1:6" ht="31.2">
      <c r="A329" s="192" t="s">
        <v>602</v>
      </c>
      <c r="B329" s="193">
        <v>7</v>
      </c>
      <c r="C329" s="193">
        <v>2</v>
      </c>
      <c r="D329" s="194" t="s">
        <v>603</v>
      </c>
      <c r="E329" s="195" t="s">
        <v>341</v>
      </c>
      <c r="F329" s="196">
        <v>15</v>
      </c>
    </row>
    <row r="330" spans="1:6" ht="31.2">
      <c r="A330" s="192" t="s">
        <v>359</v>
      </c>
      <c r="B330" s="193">
        <v>7</v>
      </c>
      <c r="C330" s="193">
        <v>2</v>
      </c>
      <c r="D330" s="194" t="s">
        <v>603</v>
      </c>
      <c r="E330" s="195" t="s">
        <v>360</v>
      </c>
      <c r="F330" s="196">
        <v>15</v>
      </c>
    </row>
    <row r="331" spans="1:6" ht="31.2">
      <c r="A331" s="192" t="s">
        <v>604</v>
      </c>
      <c r="B331" s="193">
        <v>7</v>
      </c>
      <c r="C331" s="193">
        <v>5</v>
      </c>
      <c r="D331" s="194" t="s">
        <v>341</v>
      </c>
      <c r="E331" s="195" t="s">
        <v>341</v>
      </c>
      <c r="F331" s="196">
        <v>203.7</v>
      </c>
    </row>
    <row r="332" spans="1:6">
      <c r="A332" s="192" t="s">
        <v>605</v>
      </c>
      <c r="B332" s="193">
        <v>7</v>
      </c>
      <c r="C332" s="193">
        <v>5</v>
      </c>
      <c r="D332" s="194" t="s">
        <v>606</v>
      </c>
      <c r="E332" s="195" t="s">
        <v>341</v>
      </c>
      <c r="F332" s="196">
        <v>105.7</v>
      </c>
    </row>
    <row r="333" spans="1:6">
      <c r="A333" s="192" t="s">
        <v>607</v>
      </c>
      <c r="B333" s="193">
        <v>7</v>
      </c>
      <c r="C333" s="193">
        <v>5</v>
      </c>
      <c r="D333" s="194" t="s">
        <v>608</v>
      </c>
      <c r="E333" s="195" t="s">
        <v>341</v>
      </c>
      <c r="F333" s="196">
        <v>105.7</v>
      </c>
    </row>
    <row r="334" spans="1:6" ht="31.2">
      <c r="A334" s="192" t="s">
        <v>359</v>
      </c>
      <c r="B334" s="193">
        <v>7</v>
      </c>
      <c r="C334" s="193">
        <v>5</v>
      </c>
      <c r="D334" s="194" t="s">
        <v>608</v>
      </c>
      <c r="E334" s="195" t="s">
        <v>360</v>
      </c>
      <c r="F334" s="196">
        <v>105.7</v>
      </c>
    </row>
    <row r="335" spans="1:6" ht="46.8">
      <c r="A335" s="192" t="s">
        <v>387</v>
      </c>
      <c r="B335" s="193">
        <v>7</v>
      </c>
      <c r="C335" s="193">
        <v>5</v>
      </c>
      <c r="D335" s="194" t="s">
        <v>388</v>
      </c>
      <c r="E335" s="195" t="s">
        <v>341</v>
      </c>
      <c r="F335" s="196">
        <v>50</v>
      </c>
    </row>
    <row r="336" spans="1:6" ht="31.2">
      <c r="A336" s="192" t="s">
        <v>609</v>
      </c>
      <c r="B336" s="193">
        <v>7</v>
      </c>
      <c r="C336" s="193">
        <v>5</v>
      </c>
      <c r="D336" s="194" t="s">
        <v>610</v>
      </c>
      <c r="E336" s="195" t="s">
        <v>341</v>
      </c>
      <c r="F336" s="196">
        <v>50</v>
      </c>
    </row>
    <row r="337" spans="1:6" ht="31.2">
      <c r="A337" s="192" t="s">
        <v>374</v>
      </c>
      <c r="B337" s="193">
        <v>7</v>
      </c>
      <c r="C337" s="193">
        <v>5</v>
      </c>
      <c r="D337" s="194" t="s">
        <v>611</v>
      </c>
      <c r="E337" s="195" t="s">
        <v>341</v>
      </c>
      <c r="F337" s="196">
        <v>50</v>
      </c>
    </row>
    <row r="338" spans="1:6" ht="31.2">
      <c r="A338" s="192" t="s">
        <v>359</v>
      </c>
      <c r="B338" s="193">
        <v>7</v>
      </c>
      <c r="C338" s="193">
        <v>5</v>
      </c>
      <c r="D338" s="194" t="s">
        <v>611</v>
      </c>
      <c r="E338" s="195" t="s">
        <v>360</v>
      </c>
      <c r="F338" s="196">
        <v>50</v>
      </c>
    </row>
    <row r="339" spans="1:6" ht="30.6" customHeight="1">
      <c r="A339" s="192" t="s">
        <v>584</v>
      </c>
      <c r="B339" s="193">
        <v>7</v>
      </c>
      <c r="C339" s="193">
        <v>5</v>
      </c>
      <c r="D339" s="194" t="s">
        <v>585</v>
      </c>
      <c r="E339" s="195" t="s">
        <v>341</v>
      </c>
      <c r="F339" s="196">
        <v>20</v>
      </c>
    </row>
    <row r="340" spans="1:6">
      <c r="A340" s="192" t="s">
        <v>612</v>
      </c>
      <c r="B340" s="193">
        <v>7</v>
      </c>
      <c r="C340" s="193">
        <v>5</v>
      </c>
      <c r="D340" s="194" t="s">
        <v>613</v>
      </c>
      <c r="E340" s="195" t="s">
        <v>341</v>
      </c>
      <c r="F340" s="196">
        <v>20</v>
      </c>
    </row>
    <row r="341" spans="1:6" ht="31.2">
      <c r="A341" s="192" t="s">
        <v>374</v>
      </c>
      <c r="B341" s="193">
        <v>7</v>
      </c>
      <c r="C341" s="193">
        <v>5</v>
      </c>
      <c r="D341" s="194" t="s">
        <v>614</v>
      </c>
      <c r="E341" s="195" t="s">
        <v>341</v>
      </c>
      <c r="F341" s="196">
        <v>20</v>
      </c>
    </row>
    <row r="342" spans="1:6" ht="31.2">
      <c r="A342" s="192" t="s">
        <v>359</v>
      </c>
      <c r="B342" s="193">
        <v>7</v>
      </c>
      <c r="C342" s="193">
        <v>5</v>
      </c>
      <c r="D342" s="194" t="s">
        <v>614</v>
      </c>
      <c r="E342" s="195" t="s">
        <v>360</v>
      </c>
      <c r="F342" s="196">
        <v>20</v>
      </c>
    </row>
    <row r="343" spans="1:6" ht="46.8">
      <c r="A343" s="192" t="s">
        <v>615</v>
      </c>
      <c r="B343" s="193">
        <v>7</v>
      </c>
      <c r="C343" s="193">
        <v>5</v>
      </c>
      <c r="D343" s="194" t="s">
        <v>616</v>
      </c>
      <c r="E343" s="195" t="s">
        <v>341</v>
      </c>
      <c r="F343" s="196">
        <v>28</v>
      </c>
    </row>
    <row r="344" spans="1:6" ht="31.2">
      <c r="A344" s="192" t="s">
        <v>617</v>
      </c>
      <c r="B344" s="193">
        <v>7</v>
      </c>
      <c r="C344" s="193">
        <v>5</v>
      </c>
      <c r="D344" s="194" t="s">
        <v>618</v>
      </c>
      <c r="E344" s="195" t="s">
        <v>341</v>
      </c>
      <c r="F344" s="196">
        <v>20</v>
      </c>
    </row>
    <row r="345" spans="1:6" ht="46.8">
      <c r="A345" s="192" t="s">
        <v>619</v>
      </c>
      <c r="B345" s="193">
        <v>7</v>
      </c>
      <c r="C345" s="193">
        <v>5</v>
      </c>
      <c r="D345" s="194" t="s">
        <v>620</v>
      </c>
      <c r="E345" s="195" t="s">
        <v>341</v>
      </c>
      <c r="F345" s="196">
        <v>20</v>
      </c>
    </row>
    <row r="346" spans="1:6" ht="31.2">
      <c r="A346" s="192" t="s">
        <v>359</v>
      </c>
      <c r="B346" s="193">
        <v>7</v>
      </c>
      <c r="C346" s="193">
        <v>5</v>
      </c>
      <c r="D346" s="194" t="s">
        <v>620</v>
      </c>
      <c r="E346" s="195" t="s">
        <v>360</v>
      </c>
      <c r="F346" s="196">
        <v>20</v>
      </c>
    </row>
    <row r="347" spans="1:6" ht="46.8">
      <c r="A347" s="192" t="s">
        <v>621</v>
      </c>
      <c r="B347" s="193">
        <v>7</v>
      </c>
      <c r="C347" s="193">
        <v>5</v>
      </c>
      <c r="D347" s="194" t="s">
        <v>622</v>
      </c>
      <c r="E347" s="195" t="s">
        <v>341</v>
      </c>
      <c r="F347" s="196">
        <v>8</v>
      </c>
    </row>
    <row r="348" spans="1:6" ht="62.4">
      <c r="A348" s="192" t="s">
        <v>623</v>
      </c>
      <c r="B348" s="193">
        <v>7</v>
      </c>
      <c r="C348" s="193">
        <v>5</v>
      </c>
      <c r="D348" s="194" t="s">
        <v>624</v>
      </c>
      <c r="E348" s="195" t="s">
        <v>341</v>
      </c>
      <c r="F348" s="196">
        <v>8</v>
      </c>
    </row>
    <row r="349" spans="1:6" ht="31.2">
      <c r="A349" s="192" t="s">
        <v>359</v>
      </c>
      <c r="B349" s="193">
        <v>7</v>
      </c>
      <c r="C349" s="193">
        <v>5</v>
      </c>
      <c r="D349" s="194" t="s">
        <v>624</v>
      </c>
      <c r="E349" s="195" t="s">
        <v>360</v>
      </c>
      <c r="F349" s="196">
        <v>8</v>
      </c>
    </row>
    <row r="350" spans="1:6">
      <c r="A350" s="192" t="s">
        <v>625</v>
      </c>
      <c r="B350" s="193">
        <v>7</v>
      </c>
      <c r="C350" s="193">
        <v>7</v>
      </c>
      <c r="D350" s="194" t="s">
        <v>341</v>
      </c>
      <c r="E350" s="195" t="s">
        <v>341</v>
      </c>
      <c r="F350" s="196">
        <v>2759.1</v>
      </c>
    </row>
    <row r="351" spans="1:6" ht="46.95" customHeight="1">
      <c r="A351" s="192" t="s">
        <v>554</v>
      </c>
      <c r="B351" s="193">
        <v>7</v>
      </c>
      <c r="C351" s="193">
        <v>7</v>
      </c>
      <c r="D351" s="194" t="s">
        <v>555</v>
      </c>
      <c r="E351" s="195" t="s">
        <v>341</v>
      </c>
      <c r="F351" s="196">
        <v>2595.1</v>
      </c>
    </row>
    <row r="352" spans="1:6" ht="31.2">
      <c r="A352" s="192" t="s">
        <v>626</v>
      </c>
      <c r="B352" s="193">
        <v>7</v>
      </c>
      <c r="C352" s="193">
        <v>7</v>
      </c>
      <c r="D352" s="194" t="s">
        <v>627</v>
      </c>
      <c r="E352" s="195" t="s">
        <v>341</v>
      </c>
      <c r="F352" s="196">
        <v>2475.8000000000002</v>
      </c>
    </row>
    <row r="353" spans="1:6" ht="109.2">
      <c r="A353" s="192" t="s">
        <v>628</v>
      </c>
      <c r="B353" s="193">
        <v>7</v>
      </c>
      <c r="C353" s="193">
        <v>7</v>
      </c>
      <c r="D353" s="194" t="s">
        <v>629</v>
      </c>
      <c r="E353" s="195" t="s">
        <v>341</v>
      </c>
      <c r="F353" s="196">
        <v>2228.1999999999998</v>
      </c>
    </row>
    <row r="354" spans="1:6" ht="31.2">
      <c r="A354" s="192" t="s">
        <v>359</v>
      </c>
      <c r="B354" s="193">
        <v>7</v>
      </c>
      <c r="C354" s="193">
        <v>7</v>
      </c>
      <c r="D354" s="194" t="s">
        <v>629</v>
      </c>
      <c r="E354" s="195" t="s">
        <v>360</v>
      </c>
      <c r="F354" s="196">
        <v>2228.1999999999998</v>
      </c>
    </row>
    <row r="355" spans="1:6" ht="62.4">
      <c r="A355" s="192" t="s">
        <v>630</v>
      </c>
      <c r="B355" s="193">
        <v>7</v>
      </c>
      <c r="C355" s="193">
        <v>7</v>
      </c>
      <c r="D355" s="194" t="s">
        <v>631</v>
      </c>
      <c r="E355" s="195" t="s">
        <v>341</v>
      </c>
      <c r="F355" s="196">
        <v>247.6</v>
      </c>
    </row>
    <row r="356" spans="1:6" ht="31.2">
      <c r="A356" s="192" t="s">
        <v>359</v>
      </c>
      <c r="B356" s="193">
        <v>7</v>
      </c>
      <c r="C356" s="193">
        <v>7</v>
      </c>
      <c r="D356" s="194" t="s">
        <v>631</v>
      </c>
      <c r="E356" s="195" t="s">
        <v>360</v>
      </c>
      <c r="F356" s="196">
        <v>247.6</v>
      </c>
    </row>
    <row r="357" spans="1:6">
      <c r="A357" s="192" t="s">
        <v>524</v>
      </c>
      <c r="B357" s="193">
        <v>7</v>
      </c>
      <c r="C357" s="193">
        <v>7</v>
      </c>
      <c r="D357" s="194" t="s">
        <v>632</v>
      </c>
      <c r="E357" s="195" t="s">
        <v>341</v>
      </c>
      <c r="F357" s="196">
        <v>119.3</v>
      </c>
    </row>
    <row r="358" spans="1:6" ht="31.2">
      <c r="A358" s="192" t="s">
        <v>374</v>
      </c>
      <c r="B358" s="193">
        <v>7</v>
      </c>
      <c r="C358" s="193">
        <v>7</v>
      </c>
      <c r="D358" s="194" t="s">
        <v>633</v>
      </c>
      <c r="E358" s="195" t="s">
        <v>341</v>
      </c>
      <c r="F358" s="196">
        <v>119.3</v>
      </c>
    </row>
    <row r="359" spans="1:6" ht="31.2">
      <c r="A359" s="192" t="s">
        <v>359</v>
      </c>
      <c r="B359" s="193">
        <v>7</v>
      </c>
      <c r="C359" s="193">
        <v>7</v>
      </c>
      <c r="D359" s="194" t="s">
        <v>633</v>
      </c>
      <c r="E359" s="195" t="s">
        <v>360</v>
      </c>
      <c r="F359" s="196">
        <v>119.3</v>
      </c>
    </row>
    <row r="360" spans="1:6" ht="62.4">
      <c r="A360" s="192" t="s">
        <v>634</v>
      </c>
      <c r="B360" s="193">
        <v>7</v>
      </c>
      <c r="C360" s="193">
        <v>7</v>
      </c>
      <c r="D360" s="194" t="s">
        <v>635</v>
      </c>
      <c r="E360" s="195" t="s">
        <v>341</v>
      </c>
      <c r="F360" s="196">
        <v>64</v>
      </c>
    </row>
    <row r="361" spans="1:6" ht="46.8">
      <c r="A361" s="192" t="s">
        <v>636</v>
      </c>
      <c r="B361" s="193">
        <v>7</v>
      </c>
      <c r="C361" s="193">
        <v>7</v>
      </c>
      <c r="D361" s="194" t="s">
        <v>637</v>
      </c>
      <c r="E361" s="195" t="s">
        <v>341</v>
      </c>
      <c r="F361" s="196">
        <v>20</v>
      </c>
    </row>
    <row r="362" spans="1:6" ht="31.2">
      <c r="A362" s="192" t="s">
        <v>374</v>
      </c>
      <c r="B362" s="193">
        <v>7</v>
      </c>
      <c r="C362" s="193">
        <v>7</v>
      </c>
      <c r="D362" s="194" t="s">
        <v>638</v>
      </c>
      <c r="E362" s="195" t="s">
        <v>341</v>
      </c>
      <c r="F362" s="196">
        <v>20</v>
      </c>
    </row>
    <row r="363" spans="1:6" ht="31.2">
      <c r="A363" s="192" t="s">
        <v>359</v>
      </c>
      <c r="B363" s="193">
        <v>7</v>
      </c>
      <c r="C363" s="193">
        <v>7</v>
      </c>
      <c r="D363" s="194" t="s">
        <v>638</v>
      </c>
      <c r="E363" s="195" t="s">
        <v>360</v>
      </c>
      <c r="F363" s="196">
        <v>20</v>
      </c>
    </row>
    <row r="364" spans="1:6" ht="61.95" customHeight="1">
      <c r="A364" s="192" t="s">
        <v>639</v>
      </c>
      <c r="B364" s="193">
        <v>7</v>
      </c>
      <c r="C364" s="193">
        <v>7</v>
      </c>
      <c r="D364" s="194" t="s">
        <v>640</v>
      </c>
      <c r="E364" s="195" t="s">
        <v>341</v>
      </c>
      <c r="F364" s="196">
        <v>20</v>
      </c>
    </row>
    <row r="365" spans="1:6" ht="31.2">
      <c r="A365" s="192" t="s">
        <v>374</v>
      </c>
      <c r="B365" s="193">
        <v>7</v>
      </c>
      <c r="C365" s="193">
        <v>7</v>
      </c>
      <c r="D365" s="194" t="s">
        <v>641</v>
      </c>
      <c r="E365" s="195" t="s">
        <v>341</v>
      </c>
      <c r="F365" s="196">
        <v>20</v>
      </c>
    </row>
    <row r="366" spans="1:6" ht="31.2">
      <c r="A366" s="192" t="s">
        <v>359</v>
      </c>
      <c r="B366" s="193">
        <v>7</v>
      </c>
      <c r="C366" s="193">
        <v>7</v>
      </c>
      <c r="D366" s="194" t="s">
        <v>641</v>
      </c>
      <c r="E366" s="195" t="s">
        <v>360</v>
      </c>
      <c r="F366" s="196">
        <v>20</v>
      </c>
    </row>
    <row r="367" spans="1:6" ht="31.2">
      <c r="A367" s="192" t="s">
        <v>642</v>
      </c>
      <c r="B367" s="193">
        <v>7</v>
      </c>
      <c r="C367" s="193">
        <v>7</v>
      </c>
      <c r="D367" s="194" t="s">
        <v>643</v>
      </c>
      <c r="E367" s="195" t="s">
        <v>341</v>
      </c>
      <c r="F367" s="196">
        <v>24</v>
      </c>
    </row>
    <row r="368" spans="1:6" ht="31.2">
      <c r="A368" s="192" t="s">
        <v>374</v>
      </c>
      <c r="B368" s="193">
        <v>7</v>
      </c>
      <c r="C368" s="193">
        <v>7</v>
      </c>
      <c r="D368" s="194" t="s">
        <v>644</v>
      </c>
      <c r="E368" s="195" t="s">
        <v>341</v>
      </c>
      <c r="F368" s="196">
        <v>24</v>
      </c>
    </row>
    <row r="369" spans="1:6" ht="31.2">
      <c r="A369" s="192" t="s">
        <v>359</v>
      </c>
      <c r="B369" s="193">
        <v>7</v>
      </c>
      <c r="C369" s="193">
        <v>7</v>
      </c>
      <c r="D369" s="194" t="s">
        <v>644</v>
      </c>
      <c r="E369" s="195" t="s">
        <v>360</v>
      </c>
      <c r="F369" s="196">
        <v>24</v>
      </c>
    </row>
    <row r="370" spans="1:6" ht="46.8">
      <c r="A370" s="192" t="s">
        <v>645</v>
      </c>
      <c r="B370" s="193">
        <v>7</v>
      </c>
      <c r="C370" s="193">
        <v>7</v>
      </c>
      <c r="D370" s="194" t="s">
        <v>646</v>
      </c>
      <c r="E370" s="195" t="s">
        <v>341</v>
      </c>
      <c r="F370" s="196">
        <v>100</v>
      </c>
    </row>
    <row r="371" spans="1:6" ht="31.2">
      <c r="A371" s="192" t="s">
        <v>647</v>
      </c>
      <c r="B371" s="193">
        <v>7</v>
      </c>
      <c r="C371" s="193">
        <v>7</v>
      </c>
      <c r="D371" s="194" t="s">
        <v>648</v>
      </c>
      <c r="E371" s="195" t="s">
        <v>341</v>
      </c>
      <c r="F371" s="196">
        <v>20</v>
      </c>
    </row>
    <row r="372" spans="1:6" ht="31.2">
      <c r="A372" s="192" t="s">
        <v>374</v>
      </c>
      <c r="B372" s="193">
        <v>7</v>
      </c>
      <c r="C372" s="193">
        <v>7</v>
      </c>
      <c r="D372" s="194" t="s">
        <v>649</v>
      </c>
      <c r="E372" s="195" t="s">
        <v>341</v>
      </c>
      <c r="F372" s="196">
        <v>20</v>
      </c>
    </row>
    <row r="373" spans="1:6" ht="31.2">
      <c r="A373" s="192" t="s">
        <v>359</v>
      </c>
      <c r="B373" s="193">
        <v>7</v>
      </c>
      <c r="C373" s="193">
        <v>7</v>
      </c>
      <c r="D373" s="194" t="s">
        <v>649</v>
      </c>
      <c r="E373" s="195" t="s">
        <v>360</v>
      </c>
      <c r="F373" s="196">
        <v>20</v>
      </c>
    </row>
    <row r="374" spans="1:6" ht="46.8">
      <c r="A374" s="192" t="s">
        <v>650</v>
      </c>
      <c r="B374" s="193">
        <v>7</v>
      </c>
      <c r="C374" s="193">
        <v>7</v>
      </c>
      <c r="D374" s="194" t="s">
        <v>651</v>
      </c>
      <c r="E374" s="195" t="s">
        <v>341</v>
      </c>
      <c r="F374" s="196">
        <v>25</v>
      </c>
    </row>
    <row r="375" spans="1:6" ht="31.2">
      <c r="A375" s="192" t="s">
        <v>374</v>
      </c>
      <c r="B375" s="193">
        <v>7</v>
      </c>
      <c r="C375" s="193">
        <v>7</v>
      </c>
      <c r="D375" s="194" t="s">
        <v>652</v>
      </c>
      <c r="E375" s="195" t="s">
        <v>341</v>
      </c>
      <c r="F375" s="196">
        <v>25</v>
      </c>
    </row>
    <row r="376" spans="1:6" ht="31.2">
      <c r="A376" s="192" t="s">
        <v>359</v>
      </c>
      <c r="B376" s="193">
        <v>7</v>
      </c>
      <c r="C376" s="193">
        <v>7</v>
      </c>
      <c r="D376" s="194" t="s">
        <v>652</v>
      </c>
      <c r="E376" s="195" t="s">
        <v>360</v>
      </c>
      <c r="F376" s="196">
        <v>25</v>
      </c>
    </row>
    <row r="377" spans="1:6" ht="31.2">
      <c r="A377" s="192" t="s">
        <v>653</v>
      </c>
      <c r="B377" s="193">
        <v>7</v>
      </c>
      <c r="C377" s="193">
        <v>7</v>
      </c>
      <c r="D377" s="194" t="s">
        <v>654</v>
      </c>
      <c r="E377" s="195" t="s">
        <v>341</v>
      </c>
      <c r="F377" s="196">
        <v>30</v>
      </c>
    </row>
    <row r="378" spans="1:6" ht="31.2">
      <c r="A378" s="192" t="s">
        <v>374</v>
      </c>
      <c r="B378" s="193">
        <v>7</v>
      </c>
      <c r="C378" s="193">
        <v>7</v>
      </c>
      <c r="D378" s="194" t="s">
        <v>655</v>
      </c>
      <c r="E378" s="195" t="s">
        <v>341</v>
      </c>
      <c r="F378" s="196">
        <v>30</v>
      </c>
    </row>
    <row r="379" spans="1:6" ht="31.2">
      <c r="A379" s="192" t="s">
        <v>359</v>
      </c>
      <c r="B379" s="193">
        <v>7</v>
      </c>
      <c r="C379" s="193">
        <v>7</v>
      </c>
      <c r="D379" s="194" t="s">
        <v>655</v>
      </c>
      <c r="E379" s="195" t="s">
        <v>360</v>
      </c>
      <c r="F379" s="196">
        <v>30</v>
      </c>
    </row>
    <row r="380" spans="1:6" ht="62.4">
      <c r="A380" s="192" t="s">
        <v>656</v>
      </c>
      <c r="B380" s="193">
        <v>7</v>
      </c>
      <c r="C380" s="193">
        <v>7</v>
      </c>
      <c r="D380" s="194" t="s">
        <v>657</v>
      </c>
      <c r="E380" s="195" t="s">
        <v>341</v>
      </c>
      <c r="F380" s="196">
        <v>5</v>
      </c>
    </row>
    <row r="381" spans="1:6" ht="31.2">
      <c r="A381" s="192" t="s">
        <v>374</v>
      </c>
      <c r="B381" s="193">
        <v>7</v>
      </c>
      <c r="C381" s="193">
        <v>7</v>
      </c>
      <c r="D381" s="194" t="s">
        <v>658</v>
      </c>
      <c r="E381" s="195" t="s">
        <v>341</v>
      </c>
      <c r="F381" s="196">
        <v>5</v>
      </c>
    </row>
    <row r="382" spans="1:6" ht="31.2">
      <c r="A382" s="192" t="s">
        <v>359</v>
      </c>
      <c r="B382" s="193">
        <v>7</v>
      </c>
      <c r="C382" s="193">
        <v>7</v>
      </c>
      <c r="D382" s="194" t="s">
        <v>658</v>
      </c>
      <c r="E382" s="195" t="s">
        <v>360</v>
      </c>
      <c r="F382" s="196">
        <v>5</v>
      </c>
    </row>
    <row r="383" spans="1:6" ht="31.2">
      <c r="A383" s="192" t="s">
        <v>659</v>
      </c>
      <c r="B383" s="193">
        <v>7</v>
      </c>
      <c r="C383" s="193">
        <v>7</v>
      </c>
      <c r="D383" s="194" t="s">
        <v>660</v>
      </c>
      <c r="E383" s="195" t="s">
        <v>341</v>
      </c>
      <c r="F383" s="196">
        <v>5</v>
      </c>
    </row>
    <row r="384" spans="1:6" ht="31.2">
      <c r="A384" s="192" t="s">
        <v>374</v>
      </c>
      <c r="B384" s="193">
        <v>7</v>
      </c>
      <c r="C384" s="193">
        <v>7</v>
      </c>
      <c r="D384" s="194" t="s">
        <v>661</v>
      </c>
      <c r="E384" s="195" t="s">
        <v>341</v>
      </c>
      <c r="F384" s="196">
        <v>5</v>
      </c>
    </row>
    <row r="385" spans="1:6" ht="31.2">
      <c r="A385" s="192" t="s">
        <v>359</v>
      </c>
      <c r="B385" s="193">
        <v>7</v>
      </c>
      <c r="C385" s="193">
        <v>7</v>
      </c>
      <c r="D385" s="194" t="s">
        <v>661</v>
      </c>
      <c r="E385" s="195" t="s">
        <v>360</v>
      </c>
      <c r="F385" s="196">
        <v>5</v>
      </c>
    </row>
    <row r="386" spans="1:6" ht="31.2">
      <c r="A386" s="192" t="s">
        <v>662</v>
      </c>
      <c r="B386" s="193">
        <v>7</v>
      </c>
      <c r="C386" s="193">
        <v>7</v>
      </c>
      <c r="D386" s="194" t="s">
        <v>663</v>
      </c>
      <c r="E386" s="195" t="s">
        <v>341</v>
      </c>
      <c r="F386" s="196">
        <v>10</v>
      </c>
    </row>
    <row r="387" spans="1:6" ht="31.2">
      <c r="A387" s="192" t="s">
        <v>374</v>
      </c>
      <c r="B387" s="193">
        <v>7</v>
      </c>
      <c r="C387" s="193">
        <v>7</v>
      </c>
      <c r="D387" s="194" t="s">
        <v>664</v>
      </c>
      <c r="E387" s="195" t="s">
        <v>341</v>
      </c>
      <c r="F387" s="196">
        <v>10</v>
      </c>
    </row>
    <row r="388" spans="1:6" ht="31.2">
      <c r="A388" s="192" t="s">
        <v>359</v>
      </c>
      <c r="B388" s="193">
        <v>7</v>
      </c>
      <c r="C388" s="193">
        <v>7</v>
      </c>
      <c r="D388" s="194" t="s">
        <v>664</v>
      </c>
      <c r="E388" s="195" t="s">
        <v>360</v>
      </c>
      <c r="F388" s="196">
        <v>10</v>
      </c>
    </row>
    <row r="389" spans="1:6" ht="31.2">
      <c r="A389" s="192" t="s">
        <v>665</v>
      </c>
      <c r="B389" s="193">
        <v>7</v>
      </c>
      <c r="C389" s="193">
        <v>7</v>
      </c>
      <c r="D389" s="194" t="s">
        <v>666</v>
      </c>
      <c r="E389" s="195" t="s">
        <v>341</v>
      </c>
      <c r="F389" s="196">
        <v>5</v>
      </c>
    </row>
    <row r="390" spans="1:6" ht="31.2">
      <c r="A390" s="192" t="s">
        <v>374</v>
      </c>
      <c r="B390" s="193">
        <v>7</v>
      </c>
      <c r="C390" s="193">
        <v>7</v>
      </c>
      <c r="D390" s="194" t="s">
        <v>667</v>
      </c>
      <c r="E390" s="195" t="s">
        <v>341</v>
      </c>
      <c r="F390" s="196">
        <v>5</v>
      </c>
    </row>
    <row r="391" spans="1:6" ht="31.2">
      <c r="A391" s="192" t="s">
        <v>359</v>
      </c>
      <c r="B391" s="193">
        <v>7</v>
      </c>
      <c r="C391" s="193">
        <v>7</v>
      </c>
      <c r="D391" s="194" t="s">
        <v>667</v>
      </c>
      <c r="E391" s="195" t="s">
        <v>360</v>
      </c>
      <c r="F391" s="196">
        <v>5</v>
      </c>
    </row>
    <row r="392" spans="1:6">
      <c r="A392" s="192" t="s">
        <v>668</v>
      </c>
      <c r="B392" s="193">
        <v>7</v>
      </c>
      <c r="C392" s="193">
        <v>9</v>
      </c>
      <c r="D392" s="194" t="s">
        <v>341</v>
      </c>
      <c r="E392" s="195" t="s">
        <v>341</v>
      </c>
      <c r="F392" s="196">
        <v>9318.2000000000007</v>
      </c>
    </row>
    <row r="393" spans="1:6" ht="31.2">
      <c r="A393" s="192" t="s">
        <v>343</v>
      </c>
      <c r="B393" s="193">
        <v>7</v>
      </c>
      <c r="C393" s="193">
        <v>9</v>
      </c>
      <c r="D393" s="194" t="s">
        <v>344</v>
      </c>
      <c r="E393" s="195" t="s">
        <v>341</v>
      </c>
      <c r="F393" s="196">
        <v>2804.2</v>
      </c>
    </row>
    <row r="394" spans="1:6">
      <c r="A394" s="192" t="s">
        <v>355</v>
      </c>
      <c r="B394" s="193">
        <v>7</v>
      </c>
      <c r="C394" s="193">
        <v>9</v>
      </c>
      <c r="D394" s="194" t="s">
        <v>356</v>
      </c>
      <c r="E394" s="195" t="s">
        <v>341</v>
      </c>
      <c r="F394" s="196">
        <v>2804.2</v>
      </c>
    </row>
    <row r="395" spans="1:6" ht="31.2">
      <c r="A395" s="192" t="s">
        <v>347</v>
      </c>
      <c r="B395" s="193">
        <v>7</v>
      </c>
      <c r="C395" s="193">
        <v>9</v>
      </c>
      <c r="D395" s="194" t="s">
        <v>357</v>
      </c>
      <c r="E395" s="195" t="s">
        <v>341</v>
      </c>
      <c r="F395" s="196">
        <v>491.4</v>
      </c>
    </row>
    <row r="396" spans="1:6" ht="62.4">
      <c r="A396" s="192" t="s">
        <v>349</v>
      </c>
      <c r="B396" s="193">
        <v>7</v>
      </c>
      <c r="C396" s="193">
        <v>9</v>
      </c>
      <c r="D396" s="194" t="s">
        <v>357</v>
      </c>
      <c r="E396" s="195" t="s">
        <v>350</v>
      </c>
      <c r="F396" s="196">
        <v>491.4</v>
      </c>
    </row>
    <row r="397" spans="1:6">
      <c r="A397" s="192" t="s">
        <v>351</v>
      </c>
      <c r="B397" s="193">
        <v>7</v>
      </c>
      <c r="C397" s="193">
        <v>9</v>
      </c>
      <c r="D397" s="194" t="s">
        <v>358</v>
      </c>
      <c r="E397" s="195" t="s">
        <v>341</v>
      </c>
      <c r="F397" s="196">
        <v>1912.9</v>
      </c>
    </row>
    <row r="398" spans="1:6" ht="62.4">
      <c r="A398" s="192" t="s">
        <v>349</v>
      </c>
      <c r="B398" s="193">
        <v>7</v>
      </c>
      <c r="C398" s="193">
        <v>9</v>
      </c>
      <c r="D398" s="194" t="s">
        <v>358</v>
      </c>
      <c r="E398" s="195" t="s">
        <v>350</v>
      </c>
      <c r="F398" s="196">
        <v>1507.5</v>
      </c>
    </row>
    <row r="399" spans="1:6" ht="31.2">
      <c r="A399" s="192" t="s">
        <v>359</v>
      </c>
      <c r="B399" s="193">
        <v>7</v>
      </c>
      <c r="C399" s="193">
        <v>9</v>
      </c>
      <c r="D399" s="194" t="s">
        <v>358</v>
      </c>
      <c r="E399" s="195" t="s">
        <v>360</v>
      </c>
      <c r="F399" s="196">
        <v>381.5</v>
      </c>
    </row>
    <row r="400" spans="1:6">
      <c r="A400" s="192" t="s">
        <v>361</v>
      </c>
      <c r="B400" s="193">
        <v>7</v>
      </c>
      <c r="C400" s="193">
        <v>9</v>
      </c>
      <c r="D400" s="194" t="s">
        <v>358</v>
      </c>
      <c r="E400" s="195" t="s">
        <v>362</v>
      </c>
      <c r="F400" s="196">
        <v>23.9</v>
      </c>
    </row>
    <row r="401" spans="1:6" ht="46.8">
      <c r="A401" s="192" t="s">
        <v>156</v>
      </c>
      <c r="B401" s="193">
        <v>7</v>
      </c>
      <c r="C401" s="193">
        <v>9</v>
      </c>
      <c r="D401" s="194" t="s">
        <v>363</v>
      </c>
      <c r="E401" s="195" t="s">
        <v>341</v>
      </c>
      <c r="F401" s="196">
        <v>399.9</v>
      </c>
    </row>
    <row r="402" spans="1:6" ht="62.4">
      <c r="A402" s="192" t="s">
        <v>349</v>
      </c>
      <c r="B402" s="193">
        <v>7</v>
      </c>
      <c r="C402" s="193">
        <v>9</v>
      </c>
      <c r="D402" s="194" t="s">
        <v>363</v>
      </c>
      <c r="E402" s="195" t="s">
        <v>350</v>
      </c>
      <c r="F402" s="196">
        <v>399.9</v>
      </c>
    </row>
    <row r="403" spans="1:6" ht="31.2">
      <c r="A403" s="192" t="s">
        <v>669</v>
      </c>
      <c r="B403" s="193">
        <v>7</v>
      </c>
      <c r="C403" s="193">
        <v>9</v>
      </c>
      <c r="D403" s="194" t="s">
        <v>670</v>
      </c>
      <c r="E403" s="195" t="s">
        <v>341</v>
      </c>
      <c r="F403" s="196">
        <v>6107.7</v>
      </c>
    </row>
    <row r="404" spans="1:6" ht="31.2">
      <c r="A404" s="192" t="s">
        <v>671</v>
      </c>
      <c r="B404" s="193">
        <v>7</v>
      </c>
      <c r="C404" s="193">
        <v>9</v>
      </c>
      <c r="D404" s="194" t="s">
        <v>672</v>
      </c>
      <c r="E404" s="195" t="s">
        <v>341</v>
      </c>
      <c r="F404" s="196">
        <v>6107.7</v>
      </c>
    </row>
    <row r="405" spans="1:6" ht="31.2">
      <c r="A405" s="192" t="s">
        <v>432</v>
      </c>
      <c r="B405" s="193">
        <v>7</v>
      </c>
      <c r="C405" s="193">
        <v>9</v>
      </c>
      <c r="D405" s="194" t="s">
        <v>673</v>
      </c>
      <c r="E405" s="195" t="s">
        <v>341</v>
      </c>
      <c r="F405" s="196">
        <v>5138.6000000000004</v>
      </c>
    </row>
    <row r="406" spans="1:6" ht="62.4">
      <c r="A406" s="192" t="s">
        <v>349</v>
      </c>
      <c r="B406" s="193">
        <v>7</v>
      </c>
      <c r="C406" s="193">
        <v>9</v>
      </c>
      <c r="D406" s="194" t="s">
        <v>673</v>
      </c>
      <c r="E406" s="195" t="s">
        <v>350</v>
      </c>
      <c r="F406" s="196">
        <v>4992.8999999999996</v>
      </c>
    </row>
    <row r="407" spans="1:6" ht="31.2">
      <c r="A407" s="192" t="s">
        <v>359</v>
      </c>
      <c r="B407" s="193">
        <v>7</v>
      </c>
      <c r="C407" s="193">
        <v>9</v>
      </c>
      <c r="D407" s="194" t="s">
        <v>673</v>
      </c>
      <c r="E407" s="195" t="s">
        <v>360</v>
      </c>
      <c r="F407" s="196">
        <v>145</v>
      </c>
    </row>
    <row r="408" spans="1:6">
      <c r="A408" s="192" t="s">
        <v>361</v>
      </c>
      <c r="B408" s="193">
        <v>7</v>
      </c>
      <c r="C408" s="193">
        <v>9</v>
      </c>
      <c r="D408" s="194" t="s">
        <v>673</v>
      </c>
      <c r="E408" s="195" t="s">
        <v>362</v>
      </c>
      <c r="F408" s="196">
        <v>0.7</v>
      </c>
    </row>
    <row r="409" spans="1:6" ht="46.8">
      <c r="A409" s="192" t="s">
        <v>156</v>
      </c>
      <c r="B409" s="193">
        <v>7</v>
      </c>
      <c r="C409" s="193">
        <v>9</v>
      </c>
      <c r="D409" s="194" t="s">
        <v>674</v>
      </c>
      <c r="E409" s="195" t="s">
        <v>341</v>
      </c>
      <c r="F409" s="196">
        <v>969.1</v>
      </c>
    </row>
    <row r="410" spans="1:6" ht="62.4">
      <c r="A410" s="192" t="s">
        <v>349</v>
      </c>
      <c r="B410" s="193">
        <v>7</v>
      </c>
      <c r="C410" s="193">
        <v>9</v>
      </c>
      <c r="D410" s="194" t="s">
        <v>674</v>
      </c>
      <c r="E410" s="195" t="s">
        <v>350</v>
      </c>
      <c r="F410" s="196">
        <v>969.1</v>
      </c>
    </row>
    <row r="411" spans="1:6" ht="46.2" customHeight="1">
      <c r="A411" s="192" t="s">
        <v>554</v>
      </c>
      <c r="B411" s="193">
        <v>7</v>
      </c>
      <c r="C411" s="193">
        <v>9</v>
      </c>
      <c r="D411" s="194" t="s">
        <v>555</v>
      </c>
      <c r="E411" s="195" t="s">
        <v>341</v>
      </c>
      <c r="F411" s="196">
        <v>354</v>
      </c>
    </row>
    <row r="412" spans="1:6">
      <c r="A412" s="192" t="s">
        <v>524</v>
      </c>
      <c r="B412" s="193">
        <v>7</v>
      </c>
      <c r="C412" s="193">
        <v>9</v>
      </c>
      <c r="D412" s="194" t="s">
        <v>632</v>
      </c>
      <c r="E412" s="195" t="s">
        <v>341</v>
      </c>
      <c r="F412" s="196">
        <v>354</v>
      </c>
    </row>
    <row r="413" spans="1:6" ht="31.2">
      <c r="A413" s="192" t="s">
        <v>374</v>
      </c>
      <c r="B413" s="193">
        <v>7</v>
      </c>
      <c r="C413" s="193">
        <v>9</v>
      </c>
      <c r="D413" s="194" t="s">
        <v>633</v>
      </c>
      <c r="E413" s="195" t="s">
        <v>341</v>
      </c>
      <c r="F413" s="196">
        <v>354</v>
      </c>
    </row>
    <row r="414" spans="1:6" ht="31.2">
      <c r="A414" s="192" t="s">
        <v>359</v>
      </c>
      <c r="B414" s="193">
        <v>7</v>
      </c>
      <c r="C414" s="193">
        <v>9</v>
      </c>
      <c r="D414" s="194" t="s">
        <v>633</v>
      </c>
      <c r="E414" s="195" t="s">
        <v>360</v>
      </c>
      <c r="F414" s="196">
        <v>354</v>
      </c>
    </row>
    <row r="415" spans="1:6" ht="46.8">
      <c r="A415" s="192" t="s">
        <v>675</v>
      </c>
      <c r="B415" s="193">
        <v>7</v>
      </c>
      <c r="C415" s="193">
        <v>9</v>
      </c>
      <c r="D415" s="194" t="s">
        <v>676</v>
      </c>
      <c r="E415" s="195" t="s">
        <v>341</v>
      </c>
      <c r="F415" s="196">
        <v>37.299999999999997</v>
      </c>
    </row>
    <row r="416" spans="1:6" ht="31.2">
      <c r="A416" s="192" t="s">
        <v>677</v>
      </c>
      <c r="B416" s="193">
        <v>7</v>
      </c>
      <c r="C416" s="193">
        <v>9</v>
      </c>
      <c r="D416" s="194" t="s">
        <v>678</v>
      </c>
      <c r="E416" s="195" t="s">
        <v>341</v>
      </c>
      <c r="F416" s="196">
        <v>26</v>
      </c>
    </row>
    <row r="417" spans="1:6" ht="31.2">
      <c r="A417" s="192" t="s">
        <v>374</v>
      </c>
      <c r="B417" s="193">
        <v>7</v>
      </c>
      <c r="C417" s="193">
        <v>9</v>
      </c>
      <c r="D417" s="194" t="s">
        <v>679</v>
      </c>
      <c r="E417" s="195" t="s">
        <v>341</v>
      </c>
      <c r="F417" s="196">
        <v>26</v>
      </c>
    </row>
    <row r="418" spans="1:6" ht="31.2">
      <c r="A418" s="192" t="s">
        <v>359</v>
      </c>
      <c r="B418" s="193">
        <v>7</v>
      </c>
      <c r="C418" s="193">
        <v>9</v>
      </c>
      <c r="D418" s="194" t="s">
        <v>679</v>
      </c>
      <c r="E418" s="195" t="s">
        <v>360</v>
      </c>
      <c r="F418" s="196">
        <v>26</v>
      </c>
    </row>
    <row r="419" spans="1:6">
      <c r="A419" s="192" t="s">
        <v>680</v>
      </c>
      <c r="B419" s="193">
        <v>7</v>
      </c>
      <c r="C419" s="193">
        <v>9</v>
      </c>
      <c r="D419" s="194" t="s">
        <v>681</v>
      </c>
      <c r="E419" s="195" t="s">
        <v>341</v>
      </c>
      <c r="F419" s="196">
        <v>11.3</v>
      </c>
    </row>
    <row r="420" spans="1:6" ht="31.2">
      <c r="A420" s="192" t="s">
        <v>374</v>
      </c>
      <c r="B420" s="193">
        <v>7</v>
      </c>
      <c r="C420" s="193">
        <v>9</v>
      </c>
      <c r="D420" s="194" t="s">
        <v>682</v>
      </c>
      <c r="E420" s="195" t="s">
        <v>341</v>
      </c>
      <c r="F420" s="196">
        <v>11.3</v>
      </c>
    </row>
    <row r="421" spans="1:6" ht="31.2">
      <c r="A421" s="192" t="s">
        <v>359</v>
      </c>
      <c r="B421" s="193">
        <v>7</v>
      </c>
      <c r="C421" s="193">
        <v>9</v>
      </c>
      <c r="D421" s="194" t="s">
        <v>682</v>
      </c>
      <c r="E421" s="195" t="s">
        <v>360</v>
      </c>
      <c r="F421" s="196">
        <v>11.3</v>
      </c>
    </row>
    <row r="422" spans="1:6" ht="31.95" customHeight="1">
      <c r="A422" s="192" t="s">
        <v>535</v>
      </c>
      <c r="B422" s="193">
        <v>7</v>
      </c>
      <c r="C422" s="193">
        <v>9</v>
      </c>
      <c r="D422" s="194" t="s">
        <v>536</v>
      </c>
      <c r="E422" s="195" t="s">
        <v>341</v>
      </c>
      <c r="F422" s="196">
        <v>15</v>
      </c>
    </row>
    <row r="423" spans="1:6" ht="31.2">
      <c r="A423" s="192" t="s">
        <v>537</v>
      </c>
      <c r="B423" s="193">
        <v>7</v>
      </c>
      <c r="C423" s="193">
        <v>9</v>
      </c>
      <c r="D423" s="194" t="s">
        <v>538</v>
      </c>
      <c r="E423" s="195" t="s">
        <v>341</v>
      </c>
      <c r="F423" s="196">
        <v>15</v>
      </c>
    </row>
    <row r="424" spans="1:6" ht="62.4">
      <c r="A424" s="192" t="s">
        <v>683</v>
      </c>
      <c r="B424" s="193">
        <v>7</v>
      </c>
      <c r="C424" s="193">
        <v>9</v>
      </c>
      <c r="D424" s="194" t="s">
        <v>684</v>
      </c>
      <c r="E424" s="195" t="s">
        <v>341</v>
      </c>
      <c r="F424" s="196">
        <v>15</v>
      </c>
    </row>
    <row r="425" spans="1:6" ht="31.2">
      <c r="A425" s="192" t="s">
        <v>359</v>
      </c>
      <c r="B425" s="193">
        <v>7</v>
      </c>
      <c r="C425" s="193">
        <v>9</v>
      </c>
      <c r="D425" s="194" t="s">
        <v>684</v>
      </c>
      <c r="E425" s="195" t="s">
        <v>360</v>
      </c>
      <c r="F425" s="196">
        <v>15</v>
      </c>
    </row>
    <row r="426" spans="1:6" s="191" customFormat="1">
      <c r="A426" s="186" t="s">
        <v>685</v>
      </c>
      <c r="B426" s="187">
        <v>8</v>
      </c>
      <c r="C426" s="187">
        <v>0</v>
      </c>
      <c r="D426" s="188" t="s">
        <v>341</v>
      </c>
      <c r="E426" s="189" t="s">
        <v>341</v>
      </c>
      <c r="F426" s="190">
        <v>21314.6</v>
      </c>
    </row>
    <row r="427" spans="1:6">
      <c r="A427" s="192" t="s">
        <v>686</v>
      </c>
      <c r="B427" s="193">
        <v>8</v>
      </c>
      <c r="C427" s="193">
        <v>1</v>
      </c>
      <c r="D427" s="194" t="s">
        <v>341</v>
      </c>
      <c r="E427" s="195" t="s">
        <v>341</v>
      </c>
      <c r="F427" s="196">
        <v>19787.599999999999</v>
      </c>
    </row>
    <row r="428" spans="1:6">
      <c r="A428" s="192" t="s">
        <v>687</v>
      </c>
      <c r="B428" s="193">
        <v>8</v>
      </c>
      <c r="C428" s="193">
        <v>1</v>
      </c>
      <c r="D428" s="194" t="s">
        <v>688</v>
      </c>
      <c r="E428" s="195" t="s">
        <v>341</v>
      </c>
      <c r="F428" s="196">
        <v>6268.4</v>
      </c>
    </row>
    <row r="429" spans="1:6" ht="31.2">
      <c r="A429" s="192" t="s">
        <v>432</v>
      </c>
      <c r="B429" s="193">
        <v>8</v>
      </c>
      <c r="C429" s="193">
        <v>1</v>
      </c>
      <c r="D429" s="194" t="s">
        <v>689</v>
      </c>
      <c r="E429" s="195" t="s">
        <v>341</v>
      </c>
      <c r="F429" s="196">
        <v>5452.9</v>
      </c>
    </row>
    <row r="430" spans="1:6" ht="62.4">
      <c r="A430" s="192" t="s">
        <v>349</v>
      </c>
      <c r="B430" s="193">
        <v>8</v>
      </c>
      <c r="C430" s="193">
        <v>1</v>
      </c>
      <c r="D430" s="194" t="s">
        <v>689</v>
      </c>
      <c r="E430" s="195" t="s">
        <v>350</v>
      </c>
      <c r="F430" s="196">
        <v>5001.6000000000004</v>
      </c>
    </row>
    <row r="431" spans="1:6" ht="31.2">
      <c r="A431" s="192" t="s">
        <v>359</v>
      </c>
      <c r="B431" s="193">
        <v>8</v>
      </c>
      <c r="C431" s="193">
        <v>1</v>
      </c>
      <c r="D431" s="194" t="s">
        <v>689</v>
      </c>
      <c r="E431" s="195" t="s">
        <v>360</v>
      </c>
      <c r="F431" s="196">
        <v>450.5</v>
      </c>
    </row>
    <row r="432" spans="1:6">
      <c r="A432" s="192" t="s">
        <v>361</v>
      </c>
      <c r="B432" s="193">
        <v>8</v>
      </c>
      <c r="C432" s="193">
        <v>1</v>
      </c>
      <c r="D432" s="194" t="s">
        <v>689</v>
      </c>
      <c r="E432" s="195" t="s">
        <v>362</v>
      </c>
      <c r="F432" s="196">
        <v>0.8</v>
      </c>
    </row>
    <row r="433" spans="1:6" ht="46.8">
      <c r="A433" s="192" t="s">
        <v>156</v>
      </c>
      <c r="B433" s="193">
        <v>8</v>
      </c>
      <c r="C433" s="193">
        <v>1</v>
      </c>
      <c r="D433" s="194" t="s">
        <v>690</v>
      </c>
      <c r="E433" s="195" t="s">
        <v>341</v>
      </c>
      <c r="F433" s="196">
        <v>815.5</v>
      </c>
    </row>
    <row r="434" spans="1:6" ht="62.4">
      <c r="A434" s="192" t="s">
        <v>349</v>
      </c>
      <c r="B434" s="193">
        <v>8</v>
      </c>
      <c r="C434" s="193">
        <v>1</v>
      </c>
      <c r="D434" s="194" t="s">
        <v>690</v>
      </c>
      <c r="E434" s="195" t="s">
        <v>350</v>
      </c>
      <c r="F434" s="196">
        <v>815.5</v>
      </c>
    </row>
    <row r="435" spans="1:6">
      <c r="A435" s="192" t="s">
        <v>691</v>
      </c>
      <c r="B435" s="193">
        <v>8</v>
      </c>
      <c r="C435" s="193">
        <v>1</v>
      </c>
      <c r="D435" s="194" t="s">
        <v>692</v>
      </c>
      <c r="E435" s="195" t="s">
        <v>341</v>
      </c>
      <c r="F435" s="196">
        <v>1442.5</v>
      </c>
    </row>
    <row r="436" spans="1:6" ht="31.2">
      <c r="A436" s="192" t="s">
        <v>432</v>
      </c>
      <c r="B436" s="193">
        <v>8</v>
      </c>
      <c r="C436" s="193">
        <v>1</v>
      </c>
      <c r="D436" s="194" t="s">
        <v>693</v>
      </c>
      <c r="E436" s="195" t="s">
        <v>341</v>
      </c>
      <c r="F436" s="196">
        <v>1251.7</v>
      </c>
    </row>
    <row r="437" spans="1:6" ht="62.4">
      <c r="A437" s="192" t="s">
        <v>349</v>
      </c>
      <c r="B437" s="193">
        <v>8</v>
      </c>
      <c r="C437" s="193">
        <v>1</v>
      </c>
      <c r="D437" s="194" t="s">
        <v>693</v>
      </c>
      <c r="E437" s="195" t="s">
        <v>350</v>
      </c>
      <c r="F437" s="196">
        <v>1036.8</v>
      </c>
    </row>
    <row r="438" spans="1:6" ht="31.2">
      <c r="A438" s="192" t="s">
        <v>359</v>
      </c>
      <c r="B438" s="193">
        <v>8</v>
      </c>
      <c r="C438" s="193">
        <v>1</v>
      </c>
      <c r="D438" s="194" t="s">
        <v>693</v>
      </c>
      <c r="E438" s="195" t="s">
        <v>360</v>
      </c>
      <c r="F438" s="196">
        <v>214.8</v>
      </c>
    </row>
    <row r="439" spans="1:6">
      <c r="A439" s="192" t="s">
        <v>361</v>
      </c>
      <c r="B439" s="193">
        <v>8</v>
      </c>
      <c r="C439" s="193">
        <v>1</v>
      </c>
      <c r="D439" s="194" t="s">
        <v>693</v>
      </c>
      <c r="E439" s="195" t="s">
        <v>362</v>
      </c>
      <c r="F439" s="196">
        <v>0.1</v>
      </c>
    </row>
    <row r="440" spans="1:6" ht="46.8">
      <c r="A440" s="192" t="s">
        <v>156</v>
      </c>
      <c r="B440" s="193">
        <v>8</v>
      </c>
      <c r="C440" s="193">
        <v>1</v>
      </c>
      <c r="D440" s="194" t="s">
        <v>694</v>
      </c>
      <c r="E440" s="195" t="s">
        <v>341</v>
      </c>
      <c r="F440" s="196">
        <v>190.8</v>
      </c>
    </row>
    <row r="441" spans="1:6" ht="62.4">
      <c r="A441" s="192" t="s">
        <v>349</v>
      </c>
      <c r="B441" s="193">
        <v>8</v>
      </c>
      <c r="C441" s="193">
        <v>1</v>
      </c>
      <c r="D441" s="194" t="s">
        <v>694</v>
      </c>
      <c r="E441" s="195" t="s">
        <v>350</v>
      </c>
      <c r="F441" s="196">
        <v>190.8</v>
      </c>
    </row>
    <row r="442" spans="1:6">
      <c r="A442" s="192" t="s">
        <v>695</v>
      </c>
      <c r="B442" s="193">
        <v>8</v>
      </c>
      <c r="C442" s="193">
        <v>1</v>
      </c>
      <c r="D442" s="194" t="s">
        <v>696</v>
      </c>
      <c r="E442" s="195" t="s">
        <v>341</v>
      </c>
      <c r="F442" s="196">
        <v>11310.7</v>
      </c>
    </row>
    <row r="443" spans="1:6" ht="31.2">
      <c r="A443" s="192" t="s">
        <v>432</v>
      </c>
      <c r="B443" s="193">
        <v>8</v>
      </c>
      <c r="C443" s="193">
        <v>1</v>
      </c>
      <c r="D443" s="194" t="s">
        <v>697</v>
      </c>
      <c r="E443" s="195" t="s">
        <v>341</v>
      </c>
      <c r="F443" s="196">
        <v>8283.2000000000007</v>
      </c>
    </row>
    <row r="444" spans="1:6" ht="62.4">
      <c r="A444" s="192" t="s">
        <v>349</v>
      </c>
      <c r="B444" s="193">
        <v>8</v>
      </c>
      <c r="C444" s="193">
        <v>1</v>
      </c>
      <c r="D444" s="194" t="s">
        <v>697</v>
      </c>
      <c r="E444" s="195" t="s">
        <v>350</v>
      </c>
      <c r="F444" s="196">
        <v>7183.4</v>
      </c>
    </row>
    <row r="445" spans="1:6" ht="31.2">
      <c r="A445" s="192" t="s">
        <v>359</v>
      </c>
      <c r="B445" s="193">
        <v>8</v>
      </c>
      <c r="C445" s="193">
        <v>1</v>
      </c>
      <c r="D445" s="194" t="s">
        <v>697</v>
      </c>
      <c r="E445" s="195" t="s">
        <v>360</v>
      </c>
      <c r="F445" s="196">
        <v>1091.5999999999999</v>
      </c>
    </row>
    <row r="446" spans="1:6">
      <c r="A446" s="192" t="s">
        <v>361</v>
      </c>
      <c r="B446" s="193">
        <v>8</v>
      </c>
      <c r="C446" s="193">
        <v>1</v>
      </c>
      <c r="D446" s="194" t="s">
        <v>697</v>
      </c>
      <c r="E446" s="195" t="s">
        <v>362</v>
      </c>
      <c r="F446" s="196">
        <v>8.1999999999999993</v>
      </c>
    </row>
    <row r="447" spans="1:6" ht="46.8">
      <c r="A447" s="192" t="s">
        <v>698</v>
      </c>
      <c r="B447" s="193">
        <v>8</v>
      </c>
      <c r="C447" s="193">
        <v>1</v>
      </c>
      <c r="D447" s="194" t="s">
        <v>699</v>
      </c>
      <c r="E447" s="195" t="s">
        <v>341</v>
      </c>
      <c r="F447" s="196">
        <v>58.2</v>
      </c>
    </row>
    <row r="448" spans="1:6" ht="31.2">
      <c r="A448" s="192" t="s">
        <v>359</v>
      </c>
      <c r="B448" s="193">
        <v>8</v>
      </c>
      <c r="C448" s="193">
        <v>1</v>
      </c>
      <c r="D448" s="194" t="s">
        <v>699</v>
      </c>
      <c r="E448" s="195" t="s">
        <v>360</v>
      </c>
      <c r="F448" s="196">
        <v>58.2</v>
      </c>
    </row>
    <row r="449" spans="1:6" ht="46.8">
      <c r="A449" s="192" t="s">
        <v>156</v>
      </c>
      <c r="B449" s="193">
        <v>8</v>
      </c>
      <c r="C449" s="193">
        <v>1</v>
      </c>
      <c r="D449" s="194" t="s">
        <v>700</v>
      </c>
      <c r="E449" s="195" t="s">
        <v>341</v>
      </c>
      <c r="F449" s="196">
        <v>2911.1</v>
      </c>
    </row>
    <row r="450" spans="1:6" ht="62.4">
      <c r="A450" s="192" t="s">
        <v>349</v>
      </c>
      <c r="B450" s="193">
        <v>8</v>
      </c>
      <c r="C450" s="193">
        <v>1</v>
      </c>
      <c r="D450" s="194" t="s">
        <v>700</v>
      </c>
      <c r="E450" s="195" t="s">
        <v>350</v>
      </c>
      <c r="F450" s="196">
        <v>2911.1</v>
      </c>
    </row>
    <row r="451" spans="1:6" ht="31.2">
      <c r="A451" s="192" t="s">
        <v>701</v>
      </c>
      <c r="B451" s="193">
        <v>8</v>
      </c>
      <c r="C451" s="193">
        <v>1</v>
      </c>
      <c r="D451" s="194" t="s">
        <v>702</v>
      </c>
      <c r="E451" s="195" t="s">
        <v>341</v>
      </c>
      <c r="F451" s="196">
        <v>58.2</v>
      </c>
    </row>
    <row r="452" spans="1:6" ht="31.2">
      <c r="A452" s="192" t="s">
        <v>359</v>
      </c>
      <c r="B452" s="193">
        <v>8</v>
      </c>
      <c r="C452" s="193">
        <v>1</v>
      </c>
      <c r="D452" s="194" t="s">
        <v>702</v>
      </c>
      <c r="E452" s="195" t="s">
        <v>360</v>
      </c>
      <c r="F452" s="196">
        <v>58.2</v>
      </c>
    </row>
    <row r="453" spans="1:6" ht="46.8">
      <c r="A453" s="192" t="s">
        <v>370</v>
      </c>
      <c r="B453" s="193">
        <v>8</v>
      </c>
      <c r="C453" s="193">
        <v>1</v>
      </c>
      <c r="D453" s="194" t="s">
        <v>371</v>
      </c>
      <c r="E453" s="195" t="s">
        <v>341</v>
      </c>
      <c r="F453" s="196">
        <v>240</v>
      </c>
    </row>
    <row r="454" spans="1:6" ht="46.8">
      <c r="A454" s="192" t="s">
        <v>574</v>
      </c>
      <c r="B454" s="193">
        <v>8</v>
      </c>
      <c r="C454" s="193">
        <v>1</v>
      </c>
      <c r="D454" s="194" t="s">
        <v>575</v>
      </c>
      <c r="E454" s="195" t="s">
        <v>341</v>
      </c>
      <c r="F454" s="196">
        <v>176</v>
      </c>
    </row>
    <row r="455" spans="1:6" ht="31.2">
      <c r="A455" s="192" t="s">
        <v>374</v>
      </c>
      <c r="B455" s="193">
        <v>8</v>
      </c>
      <c r="C455" s="193">
        <v>1</v>
      </c>
      <c r="D455" s="194" t="s">
        <v>576</v>
      </c>
      <c r="E455" s="195" t="s">
        <v>341</v>
      </c>
      <c r="F455" s="196">
        <v>176</v>
      </c>
    </row>
    <row r="456" spans="1:6" ht="31.2">
      <c r="A456" s="192" t="s">
        <v>359</v>
      </c>
      <c r="B456" s="193">
        <v>8</v>
      </c>
      <c r="C456" s="193">
        <v>1</v>
      </c>
      <c r="D456" s="194" t="s">
        <v>576</v>
      </c>
      <c r="E456" s="195" t="s">
        <v>360</v>
      </c>
      <c r="F456" s="196">
        <v>176</v>
      </c>
    </row>
    <row r="457" spans="1:6" ht="46.8">
      <c r="A457" s="192" t="s">
        <v>703</v>
      </c>
      <c r="B457" s="193">
        <v>8</v>
      </c>
      <c r="C457" s="193">
        <v>1</v>
      </c>
      <c r="D457" s="194" t="s">
        <v>704</v>
      </c>
      <c r="E457" s="195" t="s">
        <v>341</v>
      </c>
      <c r="F457" s="196">
        <v>64</v>
      </c>
    </row>
    <row r="458" spans="1:6" ht="31.2">
      <c r="A458" s="192" t="s">
        <v>374</v>
      </c>
      <c r="B458" s="193">
        <v>8</v>
      </c>
      <c r="C458" s="193">
        <v>1</v>
      </c>
      <c r="D458" s="194" t="s">
        <v>705</v>
      </c>
      <c r="E458" s="195" t="s">
        <v>341</v>
      </c>
      <c r="F458" s="196">
        <v>64</v>
      </c>
    </row>
    <row r="459" spans="1:6" ht="31.2">
      <c r="A459" s="192" t="s">
        <v>359</v>
      </c>
      <c r="B459" s="193">
        <v>8</v>
      </c>
      <c r="C459" s="193">
        <v>1</v>
      </c>
      <c r="D459" s="194" t="s">
        <v>705</v>
      </c>
      <c r="E459" s="195" t="s">
        <v>360</v>
      </c>
      <c r="F459" s="196">
        <v>64</v>
      </c>
    </row>
    <row r="460" spans="1:6" ht="28.95" customHeight="1">
      <c r="A460" s="192" t="s">
        <v>584</v>
      </c>
      <c r="B460" s="193">
        <v>8</v>
      </c>
      <c r="C460" s="193">
        <v>1</v>
      </c>
      <c r="D460" s="194" t="s">
        <v>585</v>
      </c>
      <c r="E460" s="195" t="s">
        <v>341</v>
      </c>
      <c r="F460" s="196">
        <v>526</v>
      </c>
    </row>
    <row r="461" spans="1:6" ht="46.8">
      <c r="A461" s="192" t="s">
        <v>706</v>
      </c>
      <c r="B461" s="193">
        <v>8</v>
      </c>
      <c r="C461" s="193">
        <v>1</v>
      </c>
      <c r="D461" s="194" t="s">
        <v>707</v>
      </c>
      <c r="E461" s="195" t="s">
        <v>341</v>
      </c>
      <c r="F461" s="196">
        <v>300</v>
      </c>
    </row>
    <row r="462" spans="1:6" ht="31.2">
      <c r="A462" s="192" t="s">
        <v>374</v>
      </c>
      <c r="B462" s="193">
        <v>8</v>
      </c>
      <c r="C462" s="193">
        <v>1</v>
      </c>
      <c r="D462" s="194" t="s">
        <v>708</v>
      </c>
      <c r="E462" s="195" t="s">
        <v>341</v>
      </c>
      <c r="F462" s="196">
        <v>300</v>
      </c>
    </row>
    <row r="463" spans="1:6" ht="31.2">
      <c r="A463" s="192" t="s">
        <v>359</v>
      </c>
      <c r="B463" s="193">
        <v>8</v>
      </c>
      <c r="C463" s="193">
        <v>1</v>
      </c>
      <c r="D463" s="194" t="s">
        <v>708</v>
      </c>
      <c r="E463" s="195" t="s">
        <v>360</v>
      </c>
      <c r="F463" s="196">
        <v>300</v>
      </c>
    </row>
    <row r="464" spans="1:6" ht="31.2">
      <c r="A464" s="192" t="s">
        <v>709</v>
      </c>
      <c r="B464" s="193">
        <v>8</v>
      </c>
      <c r="C464" s="193">
        <v>1</v>
      </c>
      <c r="D464" s="194" t="s">
        <v>710</v>
      </c>
      <c r="E464" s="195" t="s">
        <v>341</v>
      </c>
      <c r="F464" s="196">
        <v>226</v>
      </c>
    </row>
    <row r="465" spans="1:6" ht="31.2">
      <c r="A465" s="192" t="s">
        <v>374</v>
      </c>
      <c r="B465" s="193">
        <v>8</v>
      </c>
      <c r="C465" s="193">
        <v>1</v>
      </c>
      <c r="D465" s="194" t="s">
        <v>711</v>
      </c>
      <c r="E465" s="195" t="s">
        <v>341</v>
      </c>
      <c r="F465" s="196">
        <v>226</v>
      </c>
    </row>
    <row r="466" spans="1:6" ht="31.2">
      <c r="A466" s="192" t="s">
        <v>359</v>
      </c>
      <c r="B466" s="193">
        <v>8</v>
      </c>
      <c r="C466" s="193">
        <v>1</v>
      </c>
      <c r="D466" s="194" t="s">
        <v>711</v>
      </c>
      <c r="E466" s="195" t="s">
        <v>360</v>
      </c>
      <c r="F466" s="196">
        <v>226</v>
      </c>
    </row>
    <row r="467" spans="1:6">
      <c r="A467" s="192" t="s">
        <v>712</v>
      </c>
      <c r="B467" s="193">
        <v>8</v>
      </c>
      <c r="C467" s="193">
        <v>4</v>
      </c>
      <c r="D467" s="194" t="s">
        <v>341</v>
      </c>
      <c r="E467" s="195" t="s">
        <v>341</v>
      </c>
      <c r="F467" s="196">
        <v>1527</v>
      </c>
    </row>
    <row r="468" spans="1:6" ht="31.2">
      <c r="A468" s="192" t="s">
        <v>343</v>
      </c>
      <c r="B468" s="193">
        <v>8</v>
      </c>
      <c r="C468" s="193">
        <v>4</v>
      </c>
      <c r="D468" s="194" t="s">
        <v>344</v>
      </c>
      <c r="E468" s="195" t="s">
        <v>341</v>
      </c>
      <c r="F468" s="196">
        <v>1527</v>
      </c>
    </row>
    <row r="469" spans="1:6">
      <c r="A469" s="192" t="s">
        <v>355</v>
      </c>
      <c r="B469" s="193">
        <v>8</v>
      </c>
      <c r="C469" s="193">
        <v>4</v>
      </c>
      <c r="D469" s="194" t="s">
        <v>356</v>
      </c>
      <c r="E469" s="195" t="s">
        <v>341</v>
      </c>
      <c r="F469" s="196">
        <v>1527</v>
      </c>
    </row>
    <row r="470" spans="1:6" ht="31.2">
      <c r="A470" s="192" t="s">
        <v>347</v>
      </c>
      <c r="B470" s="193">
        <v>8</v>
      </c>
      <c r="C470" s="193">
        <v>4</v>
      </c>
      <c r="D470" s="194" t="s">
        <v>357</v>
      </c>
      <c r="E470" s="195" t="s">
        <v>341</v>
      </c>
      <c r="F470" s="196">
        <v>322.89999999999998</v>
      </c>
    </row>
    <row r="471" spans="1:6" ht="62.4">
      <c r="A471" s="192" t="s">
        <v>349</v>
      </c>
      <c r="B471" s="193">
        <v>8</v>
      </c>
      <c r="C471" s="193">
        <v>4</v>
      </c>
      <c r="D471" s="194" t="s">
        <v>357</v>
      </c>
      <c r="E471" s="195" t="s">
        <v>350</v>
      </c>
      <c r="F471" s="196">
        <v>322.89999999999998</v>
      </c>
    </row>
    <row r="472" spans="1:6">
      <c r="A472" s="192" t="s">
        <v>351</v>
      </c>
      <c r="B472" s="193">
        <v>8</v>
      </c>
      <c r="C472" s="193">
        <v>4</v>
      </c>
      <c r="D472" s="194" t="s">
        <v>358</v>
      </c>
      <c r="E472" s="195" t="s">
        <v>341</v>
      </c>
      <c r="F472" s="196">
        <v>1070.0999999999999</v>
      </c>
    </row>
    <row r="473" spans="1:6" ht="62.4">
      <c r="A473" s="192" t="s">
        <v>349</v>
      </c>
      <c r="B473" s="193">
        <v>8</v>
      </c>
      <c r="C473" s="193">
        <v>4</v>
      </c>
      <c r="D473" s="194" t="s">
        <v>358</v>
      </c>
      <c r="E473" s="195" t="s">
        <v>350</v>
      </c>
      <c r="F473" s="196">
        <v>1067.0999999999999</v>
      </c>
    </row>
    <row r="474" spans="1:6" ht="31.2">
      <c r="A474" s="192" t="s">
        <v>359</v>
      </c>
      <c r="B474" s="193">
        <v>8</v>
      </c>
      <c r="C474" s="193">
        <v>4</v>
      </c>
      <c r="D474" s="194" t="s">
        <v>358</v>
      </c>
      <c r="E474" s="195" t="s">
        <v>360</v>
      </c>
      <c r="F474" s="196">
        <v>2.9</v>
      </c>
    </row>
    <row r="475" spans="1:6">
      <c r="A475" s="192" t="s">
        <v>361</v>
      </c>
      <c r="B475" s="193">
        <v>8</v>
      </c>
      <c r="C475" s="193">
        <v>4</v>
      </c>
      <c r="D475" s="194" t="s">
        <v>358</v>
      </c>
      <c r="E475" s="195" t="s">
        <v>362</v>
      </c>
      <c r="F475" s="196">
        <v>0.1</v>
      </c>
    </row>
    <row r="476" spans="1:6" ht="46.8">
      <c r="A476" s="192" t="s">
        <v>156</v>
      </c>
      <c r="B476" s="193">
        <v>8</v>
      </c>
      <c r="C476" s="193">
        <v>4</v>
      </c>
      <c r="D476" s="194" t="s">
        <v>363</v>
      </c>
      <c r="E476" s="195" t="s">
        <v>341</v>
      </c>
      <c r="F476" s="196">
        <v>134</v>
      </c>
    </row>
    <row r="477" spans="1:6" ht="62.4">
      <c r="A477" s="192" t="s">
        <v>349</v>
      </c>
      <c r="B477" s="193">
        <v>8</v>
      </c>
      <c r="C477" s="193">
        <v>4</v>
      </c>
      <c r="D477" s="194" t="s">
        <v>363</v>
      </c>
      <c r="E477" s="195" t="s">
        <v>350</v>
      </c>
      <c r="F477" s="196">
        <v>134</v>
      </c>
    </row>
    <row r="478" spans="1:6" s="191" customFormat="1">
      <c r="A478" s="186" t="s">
        <v>713</v>
      </c>
      <c r="B478" s="187">
        <v>10</v>
      </c>
      <c r="C478" s="187">
        <v>0</v>
      </c>
      <c r="D478" s="188" t="s">
        <v>341</v>
      </c>
      <c r="E478" s="189" t="s">
        <v>341</v>
      </c>
      <c r="F478" s="190">
        <v>24198.799999999999</v>
      </c>
    </row>
    <row r="479" spans="1:6">
      <c r="A479" s="192" t="s">
        <v>714</v>
      </c>
      <c r="B479" s="193">
        <v>10</v>
      </c>
      <c r="C479" s="193">
        <v>1</v>
      </c>
      <c r="D479" s="194" t="s">
        <v>341</v>
      </c>
      <c r="E479" s="195" t="s">
        <v>341</v>
      </c>
      <c r="F479" s="196">
        <v>4367</v>
      </c>
    </row>
    <row r="480" spans="1:6">
      <c r="A480" s="192" t="s">
        <v>715</v>
      </c>
      <c r="B480" s="193">
        <v>10</v>
      </c>
      <c r="C480" s="193">
        <v>1</v>
      </c>
      <c r="D480" s="194" t="s">
        <v>716</v>
      </c>
      <c r="E480" s="195" t="s">
        <v>341</v>
      </c>
      <c r="F480" s="196">
        <v>4367</v>
      </c>
    </row>
    <row r="481" spans="1:6">
      <c r="A481" s="192" t="s">
        <v>717</v>
      </c>
      <c r="B481" s="193">
        <v>10</v>
      </c>
      <c r="C481" s="193">
        <v>1</v>
      </c>
      <c r="D481" s="194" t="s">
        <v>718</v>
      </c>
      <c r="E481" s="195" t="s">
        <v>341</v>
      </c>
      <c r="F481" s="196">
        <v>4367</v>
      </c>
    </row>
    <row r="482" spans="1:6" ht="93.6">
      <c r="A482" s="192" t="s">
        <v>719</v>
      </c>
      <c r="B482" s="193">
        <v>10</v>
      </c>
      <c r="C482" s="193">
        <v>1</v>
      </c>
      <c r="D482" s="194" t="s">
        <v>720</v>
      </c>
      <c r="E482" s="195" t="s">
        <v>341</v>
      </c>
      <c r="F482" s="196">
        <v>4367</v>
      </c>
    </row>
    <row r="483" spans="1:6">
      <c r="A483" s="192" t="s">
        <v>426</v>
      </c>
      <c r="B483" s="193">
        <v>10</v>
      </c>
      <c r="C483" s="193">
        <v>1</v>
      </c>
      <c r="D483" s="194" t="s">
        <v>720</v>
      </c>
      <c r="E483" s="195" t="s">
        <v>427</v>
      </c>
      <c r="F483" s="196">
        <v>4367</v>
      </c>
    </row>
    <row r="484" spans="1:6">
      <c r="A484" s="192" t="s">
        <v>721</v>
      </c>
      <c r="B484" s="193">
        <v>10</v>
      </c>
      <c r="C484" s="193">
        <v>3</v>
      </c>
      <c r="D484" s="194" t="s">
        <v>341</v>
      </c>
      <c r="E484" s="195" t="s">
        <v>341</v>
      </c>
      <c r="F484" s="196">
        <v>12611.9</v>
      </c>
    </row>
    <row r="485" spans="1:6" ht="31.2">
      <c r="A485" s="192" t="s">
        <v>343</v>
      </c>
      <c r="B485" s="193">
        <v>10</v>
      </c>
      <c r="C485" s="193">
        <v>3</v>
      </c>
      <c r="D485" s="194" t="s">
        <v>344</v>
      </c>
      <c r="E485" s="195" t="s">
        <v>341</v>
      </c>
      <c r="F485" s="196">
        <v>11979.9</v>
      </c>
    </row>
    <row r="486" spans="1:6" ht="31.2">
      <c r="A486" s="192" t="s">
        <v>406</v>
      </c>
      <c r="B486" s="193">
        <v>10</v>
      </c>
      <c r="C486" s="193">
        <v>3</v>
      </c>
      <c r="D486" s="194" t="s">
        <v>407</v>
      </c>
      <c r="E486" s="195" t="s">
        <v>341</v>
      </c>
      <c r="F486" s="196">
        <v>11979.9</v>
      </c>
    </row>
    <row r="487" spans="1:6" ht="62.4">
      <c r="A487" s="192" t="s">
        <v>722</v>
      </c>
      <c r="B487" s="193">
        <v>10</v>
      </c>
      <c r="C487" s="193">
        <v>3</v>
      </c>
      <c r="D487" s="194" t="s">
        <v>723</v>
      </c>
      <c r="E487" s="195" t="s">
        <v>341</v>
      </c>
      <c r="F487" s="196">
        <v>872.9</v>
      </c>
    </row>
    <row r="488" spans="1:6" ht="62.4">
      <c r="A488" s="192" t="s">
        <v>349</v>
      </c>
      <c r="B488" s="193">
        <v>10</v>
      </c>
      <c r="C488" s="193">
        <v>3</v>
      </c>
      <c r="D488" s="194" t="s">
        <v>723</v>
      </c>
      <c r="E488" s="195" t="s">
        <v>350</v>
      </c>
      <c r="F488" s="196">
        <v>831.3</v>
      </c>
    </row>
    <row r="489" spans="1:6" ht="31.2">
      <c r="A489" s="192" t="s">
        <v>359</v>
      </c>
      <c r="B489" s="193">
        <v>10</v>
      </c>
      <c r="C489" s="193">
        <v>3</v>
      </c>
      <c r="D489" s="194" t="s">
        <v>723</v>
      </c>
      <c r="E489" s="195" t="s">
        <v>360</v>
      </c>
      <c r="F489" s="196">
        <v>41.6</v>
      </c>
    </row>
    <row r="490" spans="1:6" ht="31.2">
      <c r="A490" s="192" t="s">
        <v>724</v>
      </c>
      <c r="B490" s="193">
        <v>10</v>
      </c>
      <c r="C490" s="193">
        <v>3</v>
      </c>
      <c r="D490" s="194" t="s">
        <v>725</v>
      </c>
      <c r="E490" s="195" t="s">
        <v>341</v>
      </c>
      <c r="F490" s="196">
        <v>11107</v>
      </c>
    </row>
    <row r="491" spans="1:6" ht="31.2">
      <c r="A491" s="192" t="s">
        <v>359</v>
      </c>
      <c r="B491" s="193">
        <v>10</v>
      </c>
      <c r="C491" s="193">
        <v>3</v>
      </c>
      <c r="D491" s="194" t="s">
        <v>725</v>
      </c>
      <c r="E491" s="195" t="s">
        <v>360</v>
      </c>
      <c r="F491" s="196">
        <v>247</v>
      </c>
    </row>
    <row r="492" spans="1:6">
      <c r="A492" s="192" t="s">
        <v>426</v>
      </c>
      <c r="B492" s="193">
        <v>10</v>
      </c>
      <c r="C492" s="193">
        <v>3</v>
      </c>
      <c r="D492" s="194" t="s">
        <v>725</v>
      </c>
      <c r="E492" s="195" t="s">
        <v>427</v>
      </c>
      <c r="F492" s="196">
        <v>10860</v>
      </c>
    </row>
    <row r="493" spans="1:6" ht="31.2">
      <c r="A493" s="192" t="s">
        <v>726</v>
      </c>
      <c r="B493" s="193">
        <v>10</v>
      </c>
      <c r="C493" s="193">
        <v>3</v>
      </c>
      <c r="D493" s="194" t="s">
        <v>727</v>
      </c>
      <c r="E493" s="195" t="s">
        <v>341</v>
      </c>
      <c r="F493" s="196">
        <v>632</v>
      </c>
    </row>
    <row r="494" spans="1:6" ht="62.4">
      <c r="A494" s="192" t="s">
        <v>728</v>
      </c>
      <c r="B494" s="193">
        <v>10</v>
      </c>
      <c r="C494" s="193">
        <v>3</v>
      </c>
      <c r="D494" s="194" t="s">
        <v>729</v>
      </c>
      <c r="E494" s="195" t="s">
        <v>341</v>
      </c>
      <c r="F494" s="196">
        <v>632</v>
      </c>
    </row>
    <row r="495" spans="1:6" ht="31.2">
      <c r="A495" s="192" t="s">
        <v>730</v>
      </c>
      <c r="B495" s="193">
        <v>10</v>
      </c>
      <c r="C495" s="193">
        <v>3</v>
      </c>
      <c r="D495" s="194" t="s">
        <v>731</v>
      </c>
      <c r="E495" s="195" t="s">
        <v>341</v>
      </c>
      <c r="F495" s="196">
        <v>20</v>
      </c>
    </row>
    <row r="496" spans="1:6">
      <c r="A496" s="192" t="s">
        <v>426</v>
      </c>
      <c r="B496" s="193">
        <v>10</v>
      </c>
      <c r="C496" s="193">
        <v>3</v>
      </c>
      <c r="D496" s="194" t="s">
        <v>731</v>
      </c>
      <c r="E496" s="195" t="s">
        <v>427</v>
      </c>
      <c r="F496" s="196">
        <v>20</v>
      </c>
    </row>
    <row r="497" spans="1:6" ht="46.8">
      <c r="A497" s="192" t="s">
        <v>732</v>
      </c>
      <c r="B497" s="193">
        <v>10</v>
      </c>
      <c r="C497" s="193">
        <v>3</v>
      </c>
      <c r="D497" s="194" t="s">
        <v>733</v>
      </c>
      <c r="E497" s="195" t="s">
        <v>341</v>
      </c>
      <c r="F497" s="196">
        <v>151.19999999999999</v>
      </c>
    </row>
    <row r="498" spans="1:6">
      <c r="A498" s="192" t="s">
        <v>426</v>
      </c>
      <c r="B498" s="193">
        <v>10</v>
      </c>
      <c r="C498" s="193">
        <v>3</v>
      </c>
      <c r="D498" s="194" t="s">
        <v>733</v>
      </c>
      <c r="E498" s="195" t="s">
        <v>427</v>
      </c>
      <c r="F498" s="196">
        <v>151.19999999999999</v>
      </c>
    </row>
    <row r="499" spans="1:6" ht="17.399999999999999" customHeight="1">
      <c r="A499" s="192" t="s">
        <v>734</v>
      </c>
      <c r="B499" s="193">
        <v>10</v>
      </c>
      <c r="C499" s="193">
        <v>3</v>
      </c>
      <c r="D499" s="194" t="s">
        <v>735</v>
      </c>
      <c r="E499" s="195" t="s">
        <v>341</v>
      </c>
      <c r="F499" s="196">
        <v>180</v>
      </c>
    </row>
    <row r="500" spans="1:6">
      <c r="A500" s="192" t="s">
        <v>426</v>
      </c>
      <c r="B500" s="193">
        <v>10</v>
      </c>
      <c r="C500" s="193">
        <v>3</v>
      </c>
      <c r="D500" s="194" t="s">
        <v>735</v>
      </c>
      <c r="E500" s="195" t="s">
        <v>427</v>
      </c>
      <c r="F500" s="196">
        <v>180</v>
      </c>
    </row>
    <row r="501" spans="1:6" ht="62.4">
      <c r="A501" s="192" t="s">
        <v>736</v>
      </c>
      <c r="B501" s="193">
        <v>10</v>
      </c>
      <c r="C501" s="193">
        <v>3</v>
      </c>
      <c r="D501" s="194" t="s">
        <v>737</v>
      </c>
      <c r="E501" s="195" t="s">
        <v>341</v>
      </c>
      <c r="F501" s="196">
        <v>172.8</v>
      </c>
    </row>
    <row r="502" spans="1:6">
      <c r="A502" s="192" t="s">
        <v>426</v>
      </c>
      <c r="B502" s="193">
        <v>10</v>
      </c>
      <c r="C502" s="193">
        <v>3</v>
      </c>
      <c r="D502" s="194" t="s">
        <v>737</v>
      </c>
      <c r="E502" s="195" t="s">
        <v>427</v>
      </c>
      <c r="F502" s="196">
        <v>172.8</v>
      </c>
    </row>
    <row r="503" spans="1:6" ht="62.4">
      <c r="A503" s="192" t="s">
        <v>738</v>
      </c>
      <c r="B503" s="193">
        <v>10</v>
      </c>
      <c r="C503" s="193">
        <v>3</v>
      </c>
      <c r="D503" s="194" t="s">
        <v>739</v>
      </c>
      <c r="E503" s="195" t="s">
        <v>341</v>
      </c>
      <c r="F503" s="196">
        <v>108</v>
      </c>
    </row>
    <row r="504" spans="1:6">
      <c r="A504" s="192" t="s">
        <v>426</v>
      </c>
      <c r="B504" s="193">
        <v>10</v>
      </c>
      <c r="C504" s="193">
        <v>3</v>
      </c>
      <c r="D504" s="194" t="s">
        <v>739</v>
      </c>
      <c r="E504" s="195" t="s">
        <v>427</v>
      </c>
      <c r="F504" s="196">
        <v>108</v>
      </c>
    </row>
    <row r="505" spans="1:6">
      <c r="A505" s="192" t="s">
        <v>740</v>
      </c>
      <c r="B505" s="193">
        <v>10</v>
      </c>
      <c r="C505" s="193">
        <v>4</v>
      </c>
      <c r="D505" s="194" t="s">
        <v>341</v>
      </c>
      <c r="E505" s="195" t="s">
        <v>341</v>
      </c>
      <c r="F505" s="196">
        <v>5900.7</v>
      </c>
    </row>
    <row r="506" spans="1:6" ht="31.2">
      <c r="A506" s="192" t="s">
        <v>343</v>
      </c>
      <c r="B506" s="193">
        <v>10</v>
      </c>
      <c r="C506" s="193">
        <v>4</v>
      </c>
      <c r="D506" s="194" t="s">
        <v>344</v>
      </c>
      <c r="E506" s="195" t="s">
        <v>341</v>
      </c>
      <c r="F506" s="196">
        <v>5900.7</v>
      </c>
    </row>
    <row r="507" spans="1:6" ht="31.2">
      <c r="A507" s="192" t="s">
        <v>406</v>
      </c>
      <c r="B507" s="193">
        <v>10</v>
      </c>
      <c r="C507" s="193">
        <v>4</v>
      </c>
      <c r="D507" s="194" t="s">
        <v>407</v>
      </c>
      <c r="E507" s="195" t="s">
        <v>341</v>
      </c>
      <c r="F507" s="196">
        <v>5900.7</v>
      </c>
    </row>
    <row r="508" spans="1:6" ht="46.8">
      <c r="A508" s="192" t="s">
        <v>741</v>
      </c>
      <c r="B508" s="193">
        <v>10</v>
      </c>
      <c r="C508" s="193">
        <v>4</v>
      </c>
      <c r="D508" s="194" t="s">
        <v>742</v>
      </c>
      <c r="E508" s="195" t="s">
        <v>341</v>
      </c>
      <c r="F508" s="196">
        <v>5900.7</v>
      </c>
    </row>
    <row r="509" spans="1:6">
      <c r="A509" s="192" t="s">
        <v>426</v>
      </c>
      <c r="B509" s="193">
        <v>10</v>
      </c>
      <c r="C509" s="193">
        <v>4</v>
      </c>
      <c r="D509" s="194" t="s">
        <v>742</v>
      </c>
      <c r="E509" s="195" t="s">
        <v>427</v>
      </c>
      <c r="F509" s="196">
        <v>5900.7</v>
      </c>
    </row>
    <row r="510" spans="1:6">
      <c r="A510" s="192" t="s">
        <v>743</v>
      </c>
      <c r="B510" s="193">
        <v>10</v>
      </c>
      <c r="C510" s="193">
        <v>6</v>
      </c>
      <c r="D510" s="194" t="s">
        <v>341</v>
      </c>
      <c r="E510" s="195" t="s">
        <v>341</v>
      </c>
      <c r="F510" s="196">
        <v>1319.2</v>
      </c>
    </row>
    <row r="511" spans="1:6" ht="31.2">
      <c r="A511" s="192" t="s">
        <v>343</v>
      </c>
      <c r="B511" s="193">
        <v>10</v>
      </c>
      <c r="C511" s="193">
        <v>6</v>
      </c>
      <c r="D511" s="194" t="s">
        <v>344</v>
      </c>
      <c r="E511" s="195" t="s">
        <v>341</v>
      </c>
      <c r="F511" s="196">
        <v>1219.2</v>
      </c>
    </row>
    <row r="512" spans="1:6" ht="31.2">
      <c r="A512" s="192" t="s">
        <v>406</v>
      </c>
      <c r="B512" s="193">
        <v>10</v>
      </c>
      <c r="C512" s="193">
        <v>6</v>
      </c>
      <c r="D512" s="194" t="s">
        <v>407</v>
      </c>
      <c r="E512" s="195" t="s">
        <v>341</v>
      </c>
      <c r="F512" s="196">
        <v>1219.2</v>
      </c>
    </row>
    <row r="513" spans="1:6" ht="62.4">
      <c r="A513" s="192" t="s">
        <v>744</v>
      </c>
      <c r="B513" s="193">
        <v>10</v>
      </c>
      <c r="C513" s="193">
        <v>6</v>
      </c>
      <c r="D513" s="194" t="s">
        <v>745</v>
      </c>
      <c r="E513" s="195" t="s">
        <v>341</v>
      </c>
      <c r="F513" s="196">
        <v>1219.2</v>
      </c>
    </row>
    <row r="514" spans="1:6" ht="62.4">
      <c r="A514" s="192" t="s">
        <v>349</v>
      </c>
      <c r="B514" s="193">
        <v>10</v>
      </c>
      <c r="C514" s="193">
        <v>6</v>
      </c>
      <c r="D514" s="194" t="s">
        <v>745</v>
      </c>
      <c r="E514" s="195" t="s">
        <v>350</v>
      </c>
      <c r="F514" s="196">
        <v>1116.5999999999999</v>
      </c>
    </row>
    <row r="515" spans="1:6" ht="31.2">
      <c r="A515" s="192" t="s">
        <v>359</v>
      </c>
      <c r="B515" s="193">
        <v>10</v>
      </c>
      <c r="C515" s="193">
        <v>6</v>
      </c>
      <c r="D515" s="194" t="s">
        <v>745</v>
      </c>
      <c r="E515" s="195" t="s">
        <v>360</v>
      </c>
      <c r="F515" s="196">
        <v>102.6</v>
      </c>
    </row>
    <row r="516" spans="1:6" ht="62.4">
      <c r="A516" s="192" t="s">
        <v>746</v>
      </c>
      <c r="B516" s="193">
        <v>10</v>
      </c>
      <c r="C516" s="193">
        <v>6</v>
      </c>
      <c r="D516" s="194" t="s">
        <v>747</v>
      </c>
      <c r="E516" s="195" t="s">
        <v>341</v>
      </c>
      <c r="F516" s="196">
        <v>100</v>
      </c>
    </row>
    <row r="517" spans="1:6" ht="46.8">
      <c r="A517" s="192" t="s">
        <v>748</v>
      </c>
      <c r="B517" s="193">
        <v>10</v>
      </c>
      <c r="C517" s="193">
        <v>6</v>
      </c>
      <c r="D517" s="194" t="s">
        <v>749</v>
      </c>
      <c r="E517" s="195" t="s">
        <v>341</v>
      </c>
      <c r="F517" s="196">
        <v>100</v>
      </c>
    </row>
    <row r="518" spans="1:6" ht="31.2">
      <c r="A518" s="192" t="s">
        <v>374</v>
      </c>
      <c r="B518" s="193">
        <v>10</v>
      </c>
      <c r="C518" s="193">
        <v>6</v>
      </c>
      <c r="D518" s="194" t="s">
        <v>750</v>
      </c>
      <c r="E518" s="195" t="s">
        <v>341</v>
      </c>
      <c r="F518" s="196">
        <v>100</v>
      </c>
    </row>
    <row r="519" spans="1:6" ht="31.2">
      <c r="A519" s="192" t="s">
        <v>359</v>
      </c>
      <c r="B519" s="193">
        <v>10</v>
      </c>
      <c r="C519" s="193">
        <v>6</v>
      </c>
      <c r="D519" s="194" t="s">
        <v>750</v>
      </c>
      <c r="E519" s="195" t="s">
        <v>360</v>
      </c>
      <c r="F519" s="196">
        <v>100</v>
      </c>
    </row>
    <row r="520" spans="1:6" s="191" customFormat="1">
      <c r="A520" s="186" t="s">
        <v>751</v>
      </c>
      <c r="B520" s="187">
        <v>11</v>
      </c>
      <c r="C520" s="187">
        <v>0</v>
      </c>
      <c r="D520" s="188" t="s">
        <v>341</v>
      </c>
      <c r="E520" s="189" t="s">
        <v>341</v>
      </c>
      <c r="F520" s="190">
        <v>5353.2</v>
      </c>
    </row>
    <row r="521" spans="1:6">
      <c r="A521" s="192" t="s">
        <v>752</v>
      </c>
      <c r="B521" s="193">
        <v>11</v>
      </c>
      <c r="C521" s="193">
        <v>1</v>
      </c>
      <c r="D521" s="194" t="s">
        <v>341</v>
      </c>
      <c r="E521" s="195" t="s">
        <v>341</v>
      </c>
      <c r="F521" s="196">
        <v>5353.2</v>
      </c>
    </row>
    <row r="522" spans="1:6" ht="46.8">
      <c r="A522" s="192" t="s">
        <v>753</v>
      </c>
      <c r="B522" s="193">
        <v>11</v>
      </c>
      <c r="C522" s="193">
        <v>1</v>
      </c>
      <c r="D522" s="194" t="s">
        <v>754</v>
      </c>
      <c r="E522" s="195" t="s">
        <v>341</v>
      </c>
      <c r="F522" s="196">
        <v>120</v>
      </c>
    </row>
    <row r="523" spans="1:6">
      <c r="A523" s="192" t="s">
        <v>755</v>
      </c>
      <c r="B523" s="193">
        <v>11</v>
      </c>
      <c r="C523" s="193">
        <v>1</v>
      </c>
      <c r="D523" s="194" t="s">
        <v>756</v>
      </c>
      <c r="E523" s="195" t="s">
        <v>341</v>
      </c>
      <c r="F523" s="196">
        <v>120</v>
      </c>
    </row>
    <row r="524" spans="1:6" ht="31.2">
      <c r="A524" s="192" t="s">
        <v>374</v>
      </c>
      <c r="B524" s="193">
        <v>11</v>
      </c>
      <c r="C524" s="193">
        <v>1</v>
      </c>
      <c r="D524" s="194" t="s">
        <v>757</v>
      </c>
      <c r="E524" s="195" t="s">
        <v>341</v>
      </c>
      <c r="F524" s="196">
        <v>120</v>
      </c>
    </row>
    <row r="525" spans="1:6" ht="31.2">
      <c r="A525" s="192" t="s">
        <v>359</v>
      </c>
      <c r="B525" s="193">
        <v>11</v>
      </c>
      <c r="C525" s="193">
        <v>1</v>
      </c>
      <c r="D525" s="194" t="s">
        <v>757</v>
      </c>
      <c r="E525" s="195" t="s">
        <v>360</v>
      </c>
      <c r="F525" s="196">
        <v>120</v>
      </c>
    </row>
    <row r="526" spans="1:6" ht="46.8">
      <c r="A526" s="192" t="s">
        <v>475</v>
      </c>
      <c r="B526" s="193">
        <v>11</v>
      </c>
      <c r="C526" s="193">
        <v>1</v>
      </c>
      <c r="D526" s="194" t="s">
        <v>476</v>
      </c>
      <c r="E526" s="195" t="s">
        <v>341</v>
      </c>
      <c r="F526" s="196">
        <v>5233.2</v>
      </c>
    </row>
    <row r="527" spans="1:6">
      <c r="A527" s="192" t="s">
        <v>758</v>
      </c>
      <c r="B527" s="193">
        <v>11</v>
      </c>
      <c r="C527" s="193">
        <v>1</v>
      </c>
      <c r="D527" s="194" t="s">
        <v>759</v>
      </c>
      <c r="E527" s="195" t="s">
        <v>341</v>
      </c>
      <c r="F527" s="196">
        <v>5233.2</v>
      </c>
    </row>
    <row r="528" spans="1:6">
      <c r="A528" s="192" t="s">
        <v>760</v>
      </c>
      <c r="B528" s="193">
        <v>11</v>
      </c>
      <c r="C528" s="193">
        <v>1</v>
      </c>
      <c r="D528" s="194" t="s">
        <v>761</v>
      </c>
      <c r="E528" s="195" t="s">
        <v>341</v>
      </c>
      <c r="F528" s="196">
        <v>233.2</v>
      </c>
    </row>
    <row r="529" spans="1:6" ht="31.2">
      <c r="A529" s="192" t="s">
        <v>359</v>
      </c>
      <c r="B529" s="193">
        <v>11</v>
      </c>
      <c r="C529" s="193">
        <v>1</v>
      </c>
      <c r="D529" s="194" t="s">
        <v>761</v>
      </c>
      <c r="E529" s="195" t="s">
        <v>360</v>
      </c>
      <c r="F529" s="196">
        <v>233.2</v>
      </c>
    </row>
    <row r="530" spans="1:6" ht="46.8">
      <c r="A530" s="192" t="s">
        <v>479</v>
      </c>
      <c r="B530" s="193">
        <v>11</v>
      </c>
      <c r="C530" s="193">
        <v>1</v>
      </c>
      <c r="D530" s="194" t="s">
        <v>762</v>
      </c>
      <c r="E530" s="195" t="s">
        <v>341</v>
      </c>
      <c r="F530" s="196">
        <v>3448.4</v>
      </c>
    </row>
    <row r="531" spans="1:6" ht="31.2">
      <c r="A531" s="192" t="s">
        <v>481</v>
      </c>
      <c r="B531" s="193">
        <v>11</v>
      </c>
      <c r="C531" s="193">
        <v>1</v>
      </c>
      <c r="D531" s="194" t="s">
        <v>762</v>
      </c>
      <c r="E531" s="195" t="s">
        <v>482</v>
      </c>
      <c r="F531" s="196">
        <v>3448.4</v>
      </c>
    </row>
    <row r="532" spans="1:6" ht="62.4">
      <c r="A532" s="192" t="s">
        <v>763</v>
      </c>
      <c r="B532" s="193">
        <v>11</v>
      </c>
      <c r="C532" s="193">
        <v>1</v>
      </c>
      <c r="D532" s="194" t="s">
        <v>764</v>
      </c>
      <c r="E532" s="195" t="s">
        <v>341</v>
      </c>
      <c r="F532" s="196">
        <v>73.7</v>
      </c>
    </row>
    <row r="533" spans="1:6" ht="31.2">
      <c r="A533" s="192" t="s">
        <v>481</v>
      </c>
      <c r="B533" s="193">
        <v>11</v>
      </c>
      <c r="C533" s="193">
        <v>1</v>
      </c>
      <c r="D533" s="194" t="s">
        <v>764</v>
      </c>
      <c r="E533" s="195" t="s">
        <v>482</v>
      </c>
      <c r="F533" s="196">
        <v>73.7</v>
      </c>
    </row>
    <row r="534" spans="1:6" ht="70.95" customHeight="1">
      <c r="A534" s="192" t="s">
        <v>765</v>
      </c>
      <c r="B534" s="193">
        <v>11</v>
      </c>
      <c r="C534" s="193">
        <v>1</v>
      </c>
      <c r="D534" s="194" t="s">
        <v>766</v>
      </c>
      <c r="E534" s="195" t="s">
        <v>341</v>
      </c>
      <c r="F534" s="196">
        <v>1477.9</v>
      </c>
    </row>
    <row r="535" spans="1:6" ht="31.2">
      <c r="A535" s="192" t="s">
        <v>481</v>
      </c>
      <c r="B535" s="193">
        <v>11</v>
      </c>
      <c r="C535" s="193">
        <v>1</v>
      </c>
      <c r="D535" s="194" t="s">
        <v>766</v>
      </c>
      <c r="E535" s="195" t="s">
        <v>482</v>
      </c>
      <c r="F535" s="196">
        <v>1477.9</v>
      </c>
    </row>
    <row r="536" spans="1:6" s="191" customFormat="1">
      <c r="A536" s="186" t="s">
        <v>767</v>
      </c>
      <c r="B536" s="187">
        <v>12</v>
      </c>
      <c r="C536" s="187">
        <v>0</v>
      </c>
      <c r="D536" s="188" t="s">
        <v>341</v>
      </c>
      <c r="E536" s="189" t="s">
        <v>341</v>
      </c>
      <c r="F536" s="190">
        <v>2655</v>
      </c>
    </row>
    <row r="537" spans="1:6">
      <c r="A537" s="192" t="s">
        <v>768</v>
      </c>
      <c r="B537" s="193">
        <v>12</v>
      </c>
      <c r="C537" s="193">
        <v>2</v>
      </c>
      <c r="D537" s="194" t="s">
        <v>341</v>
      </c>
      <c r="E537" s="195" t="s">
        <v>341</v>
      </c>
      <c r="F537" s="196">
        <v>2655</v>
      </c>
    </row>
    <row r="538" spans="1:6" ht="31.2">
      <c r="A538" s="192" t="s">
        <v>769</v>
      </c>
      <c r="B538" s="193">
        <v>12</v>
      </c>
      <c r="C538" s="193">
        <v>2</v>
      </c>
      <c r="D538" s="194" t="s">
        <v>770</v>
      </c>
      <c r="E538" s="195" t="s">
        <v>341</v>
      </c>
      <c r="F538" s="196">
        <v>2655</v>
      </c>
    </row>
    <row r="539" spans="1:6" ht="31.2">
      <c r="A539" s="192" t="s">
        <v>771</v>
      </c>
      <c r="B539" s="193">
        <v>12</v>
      </c>
      <c r="C539" s="193">
        <v>2</v>
      </c>
      <c r="D539" s="194" t="s">
        <v>772</v>
      </c>
      <c r="E539" s="195" t="s">
        <v>341</v>
      </c>
      <c r="F539" s="196">
        <v>2655</v>
      </c>
    </row>
    <row r="540" spans="1:6">
      <c r="A540" s="192" t="s">
        <v>361</v>
      </c>
      <c r="B540" s="193">
        <v>12</v>
      </c>
      <c r="C540" s="193">
        <v>2</v>
      </c>
      <c r="D540" s="194" t="s">
        <v>772</v>
      </c>
      <c r="E540" s="195" t="s">
        <v>362</v>
      </c>
      <c r="F540" s="196">
        <v>2655</v>
      </c>
    </row>
    <row r="541" spans="1:6" s="191" customFormat="1" ht="31.2">
      <c r="A541" s="186" t="s">
        <v>773</v>
      </c>
      <c r="B541" s="187">
        <v>13</v>
      </c>
      <c r="C541" s="187">
        <v>0</v>
      </c>
      <c r="D541" s="188" t="s">
        <v>341</v>
      </c>
      <c r="E541" s="189" t="s">
        <v>341</v>
      </c>
      <c r="F541" s="190">
        <v>2169.1999999999998</v>
      </c>
    </row>
    <row r="542" spans="1:6" ht="31.2">
      <c r="A542" s="192" t="s">
        <v>774</v>
      </c>
      <c r="B542" s="193">
        <v>13</v>
      </c>
      <c r="C542" s="193">
        <v>1</v>
      </c>
      <c r="D542" s="194" t="s">
        <v>341</v>
      </c>
      <c r="E542" s="195" t="s">
        <v>341</v>
      </c>
      <c r="F542" s="196">
        <v>2169.1999999999998</v>
      </c>
    </row>
    <row r="543" spans="1:6">
      <c r="A543" s="192" t="s">
        <v>775</v>
      </c>
      <c r="B543" s="193">
        <v>13</v>
      </c>
      <c r="C543" s="193">
        <v>1</v>
      </c>
      <c r="D543" s="194" t="s">
        <v>776</v>
      </c>
      <c r="E543" s="195" t="s">
        <v>341</v>
      </c>
      <c r="F543" s="196">
        <v>2169.1999999999998</v>
      </c>
    </row>
    <row r="544" spans="1:6">
      <c r="A544" s="192" t="s">
        <v>777</v>
      </c>
      <c r="B544" s="193">
        <v>13</v>
      </c>
      <c r="C544" s="193">
        <v>1</v>
      </c>
      <c r="D544" s="194" t="s">
        <v>778</v>
      </c>
      <c r="E544" s="195" t="s">
        <v>341</v>
      </c>
      <c r="F544" s="196">
        <v>2169.1999999999998</v>
      </c>
    </row>
    <row r="545" spans="1:6">
      <c r="A545" s="192" t="s">
        <v>779</v>
      </c>
      <c r="B545" s="193">
        <v>13</v>
      </c>
      <c r="C545" s="193">
        <v>1</v>
      </c>
      <c r="D545" s="194" t="s">
        <v>778</v>
      </c>
      <c r="E545" s="195" t="s">
        <v>780</v>
      </c>
      <c r="F545" s="196">
        <v>2169.1999999999998</v>
      </c>
    </row>
    <row r="546" spans="1:6" s="191" customFormat="1" ht="46.8">
      <c r="A546" s="186" t="s">
        <v>781</v>
      </c>
      <c r="B546" s="187">
        <v>14</v>
      </c>
      <c r="C546" s="187">
        <v>0</v>
      </c>
      <c r="D546" s="188" t="s">
        <v>341</v>
      </c>
      <c r="E546" s="189" t="s">
        <v>341</v>
      </c>
      <c r="F546" s="190">
        <v>8608</v>
      </c>
    </row>
    <row r="547" spans="1:6" ht="34.950000000000003" customHeight="1">
      <c r="A547" s="192" t="s">
        <v>782</v>
      </c>
      <c r="B547" s="193">
        <v>14</v>
      </c>
      <c r="C547" s="193">
        <v>1</v>
      </c>
      <c r="D547" s="194" t="s">
        <v>341</v>
      </c>
      <c r="E547" s="195" t="s">
        <v>341</v>
      </c>
      <c r="F547" s="196">
        <v>8608</v>
      </c>
    </row>
    <row r="548" spans="1:6" ht="31.2">
      <c r="A548" s="192" t="s">
        <v>783</v>
      </c>
      <c r="B548" s="193">
        <v>14</v>
      </c>
      <c r="C548" s="193">
        <v>1</v>
      </c>
      <c r="D548" s="194" t="s">
        <v>784</v>
      </c>
      <c r="E548" s="195" t="s">
        <v>341</v>
      </c>
      <c r="F548" s="196">
        <v>8608</v>
      </c>
    </row>
    <row r="549" spans="1:6" ht="31.2">
      <c r="A549" s="192" t="s">
        <v>785</v>
      </c>
      <c r="B549" s="193">
        <v>14</v>
      </c>
      <c r="C549" s="193">
        <v>1</v>
      </c>
      <c r="D549" s="194" t="s">
        <v>786</v>
      </c>
      <c r="E549" s="195" t="s">
        <v>341</v>
      </c>
      <c r="F549" s="196">
        <v>8608</v>
      </c>
    </row>
    <row r="550" spans="1:6" ht="46.8">
      <c r="A550" s="192" t="s">
        <v>787</v>
      </c>
      <c r="B550" s="193">
        <v>14</v>
      </c>
      <c r="C550" s="193">
        <v>1</v>
      </c>
      <c r="D550" s="194" t="s">
        <v>788</v>
      </c>
      <c r="E550" s="195" t="s">
        <v>341</v>
      </c>
      <c r="F550" s="196">
        <v>8608</v>
      </c>
    </row>
    <row r="551" spans="1:6">
      <c r="A551" s="192" t="s">
        <v>789</v>
      </c>
      <c r="B551" s="193">
        <v>14</v>
      </c>
      <c r="C551" s="193">
        <v>1</v>
      </c>
      <c r="D551" s="194" t="s">
        <v>788</v>
      </c>
      <c r="E551" s="195" t="s">
        <v>790</v>
      </c>
      <c r="F551" s="196">
        <v>8608</v>
      </c>
    </row>
    <row r="552" spans="1:6">
      <c r="A552" s="282" t="s">
        <v>791</v>
      </c>
      <c r="B552" s="283"/>
      <c r="C552" s="283"/>
      <c r="D552" s="283"/>
      <c r="E552" s="284"/>
      <c r="F552" s="190">
        <v>820301.9</v>
      </c>
    </row>
    <row r="553" spans="1:6" ht="25.5" customHeight="1">
      <c r="A553" s="197"/>
      <c r="B553" s="198"/>
      <c r="C553" s="198"/>
      <c r="D553" s="198"/>
      <c r="E553" s="182"/>
      <c r="F553" s="183"/>
    </row>
    <row r="554" spans="1:6" ht="13.2" customHeight="1">
      <c r="A554" s="199"/>
      <c r="B554" s="182"/>
      <c r="C554" s="182"/>
      <c r="D554" s="182"/>
      <c r="E554" s="182"/>
      <c r="F554" s="183"/>
    </row>
    <row r="555" spans="1:6">
      <c r="A555" s="178" t="s">
        <v>0</v>
      </c>
      <c r="B555"/>
      <c r="C555"/>
      <c r="D555"/>
      <c r="E555" s="279" t="s">
        <v>216</v>
      </c>
      <c r="F555" s="279"/>
    </row>
  </sheetData>
  <autoFilter ref="A16:AA552"/>
  <mergeCells count="6">
    <mergeCell ref="E555:F555"/>
    <mergeCell ref="A11:F11"/>
    <mergeCell ref="A14:A15"/>
    <mergeCell ref="B14:E14"/>
    <mergeCell ref="F14:F15"/>
    <mergeCell ref="A552:E552"/>
  </mergeCells>
  <pageMargins left="0.78740157480314965" right="0.39370078740157483" top="0.78740157480314965" bottom="0.39370078740157483" header="0.51181102362204722" footer="0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F555"/>
  <sheetViews>
    <sheetView showGridLines="0" workbookViewId="0">
      <selection activeCell="G18" sqref="G18"/>
    </sheetView>
  </sheetViews>
  <sheetFormatPr defaultColWidth="9.109375" defaultRowHeight="15.6"/>
  <cols>
    <col min="1" max="1" width="80.6640625" style="180" customWidth="1"/>
    <col min="2" max="2" width="7.44140625" style="200" customWidth="1"/>
    <col min="3" max="3" width="10.6640625" style="200" customWidth="1"/>
    <col min="4" max="4" width="12.5546875" style="200" hidden="1" customWidth="1"/>
    <col min="5" max="5" width="8.6640625" style="200" hidden="1" customWidth="1"/>
    <col min="6" max="6" width="10.44140625" style="180" customWidth="1"/>
    <col min="7" max="16384" width="9.109375" style="180"/>
  </cols>
  <sheetData>
    <row r="1" spans="1:6">
      <c r="A1" s="178"/>
      <c r="B1" s="179"/>
      <c r="C1" s="179"/>
      <c r="D1" s="179"/>
      <c r="E1" s="179"/>
      <c r="F1" s="178"/>
    </row>
    <row r="2" spans="1:6">
      <c r="A2" s="178"/>
      <c r="B2" s="179"/>
      <c r="C2" s="179"/>
      <c r="D2" s="179"/>
      <c r="E2" s="179"/>
      <c r="F2" s="178"/>
    </row>
    <row r="3" spans="1:6">
      <c r="A3" s="178"/>
      <c r="B3" s="179"/>
      <c r="C3" s="179"/>
      <c r="D3" s="179"/>
      <c r="E3" s="179"/>
      <c r="F3" s="178"/>
    </row>
    <row r="4" spans="1:6">
      <c r="A4" s="178"/>
      <c r="B4" s="179"/>
      <c r="C4" s="179"/>
      <c r="D4" s="179"/>
      <c r="E4" s="179"/>
      <c r="F4" s="178"/>
    </row>
    <row r="5" spans="1:6">
      <c r="A5" s="178"/>
      <c r="B5" s="179"/>
      <c r="C5" s="179"/>
      <c r="D5" s="179"/>
      <c r="E5" s="179"/>
      <c r="F5" s="178"/>
    </row>
    <row r="6" spans="1:6">
      <c r="A6" s="178"/>
      <c r="B6" s="179"/>
      <c r="C6" s="179"/>
      <c r="D6" s="179"/>
      <c r="E6" s="179"/>
      <c r="F6" s="178"/>
    </row>
    <row r="7" spans="1:6">
      <c r="A7" s="178"/>
      <c r="B7" s="179"/>
      <c r="C7" s="179"/>
      <c r="D7" s="179"/>
      <c r="E7" s="179"/>
      <c r="F7" s="178"/>
    </row>
    <row r="8" spans="1:6">
      <c r="A8" s="178"/>
      <c r="B8" s="179"/>
      <c r="C8" s="179"/>
      <c r="D8" s="179"/>
      <c r="E8" s="179"/>
      <c r="F8" s="178"/>
    </row>
    <row r="9" spans="1:6">
      <c r="A9" s="178"/>
      <c r="B9" s="179"/>
      <c r="C9" s="179"/>
      <c r="D9" s="179"/>
      <c r="E9" s="179"/>
      <c r="F9" s="178"/>
    </row>
    <row r="10" spans="1:6" ht="25.2" customHeight="1">
      <c r="A10" s="178"/>
      <c r="B10" s="179"/>
      <c r="C10" s="179"/>
      <c r="D10" s="179"/>
      <c r="E10" s="179"/>
      <c r="F10" s="178"/>
    </row>
    <row r="11" spans="1:6" ht="40.200000000000003" customHeight="1">
      <c r="A11" s="280" t="s">
        <v>792</v>
      </c>
      <c r="B11" s="280"/>
      <c r="C11" s="280"/>
      <c r="D11" s="280"/>
      <c r="E11" s="280"/>
      <c r="F11" s="280"/>
    </row>
    <row r="13" spans="1:6" ht="16.5" customHeight="1">
      <c r="A13" s="181"/>
      <c r="B13" s="182"/>
      <c r="C13" s="182"/>
      <c r="D13" s="182"/>
      <c r="E13" s="182"/>
      <c r="F13" s="183"/>
    </row>
    <row r="14" spans="1:6">
      <c r="A14" s="281" t="s">
        <v>334</v>
      </c>
      <c r="B14" s="281" t="s">
        <v>268</v>
      </c>
      <c r="C14" s="281"/>
      <c r="D14" s="281"/>
      <c r="E14" s="281"/>
      <c r="F14" s="281" t="s">
        <v>335</v>
      </c>
    </row>
    <row r="15" spans="1:6" ht="26.4">
      <c r="A15" s="281"/>
      <c r="B15" s="184" t="s">
        <v>336</v>
      </c>
      <c r="C15" s="184" t="s">
        <v>337</v>
      </c>
      <c r="D15" s="184" t="s">
        <v>338</v>
      </c>
      <c r="E15" s="184" t="s">
        <v>339</v>
      </c>
      <c r="F15" s="281"/>
    </row>
    <row r="16" spans="1:6">
      <c r="A16" s="185">
        <v>1</v>
      </c>
      <c r="B16" s="185">
        <v>2</v>
      </c>
      <c r="C16" s="185">
        <v>3</v>
      </c>
      <c r="D16" s="185">
        <v>4</v>
      </c>
      <c r="E16" s="185">
        <v>5</v>
      </c>
      <c r="F16" s="185">
        <v>4</v>
      </c>
    </row>
    <row r="17" spans="1:6" s="191" customFormat="1">
      <c r="A17" s="186" t="s">
        <v>340</v>
      </c>
      <c r="B17" s="187">
        <v>1</v>
      </c>
      <c r="C17" s="187">
        <v>0</v>
      </c>
      <c r="D17" s="188" t="s">
        <v>341</v>
      </c>
      <c r="E17" s="189" t="s">
        <v>341</v>
      </c>
      <c r="F17" s="190">
        <v>83092.5</v>
      </c>
    </row>
    <row r="18" spans="1:6" ht="31.2">
      <c r="A18" s="192" t="s">
        <v>342</v>
      </c>
      <c r="B18" s="193">
        <v>1</v>
      </c>
      <c r="C18" s="193">
        <v>2</v>
      </c>
      <c r="D18" s="194" t="s">
        <v>341</v>
      </c>
      <c r="E18" s="195" t="s">
        <v>341</v>
      </c>
      <c r="F18" s="196">
        <v>2239.5</v>
      </c>
    </row>
    <row r="19" spans="1:6" ht="31.2" hidden="1">
      <c r="A19" s="192" t="s">
        <v>343</v>
      </c>
      <c r="B19" s="193">
        <v>1</v>
      </c>
      <c r="C19" s="193">
        <v>2</v>
      </c>
      <c r="D19" s="194" t="s">
        <v>344</v>
      </c>
      <c r="E19" s="195" t="s">
        <v>341</v>
      </c>
      <c r="F19" s="196">
        <v>2239.5</v>
      </c>
    </row>
    <row r="20" spans="1:6" hidden="1">
      <c r="A20" s="192" t="s">
        <v>345</v>
      </c>
      <c r="B20" s="193">
        <v>1</v>
      </c>
      <c r="C20" s="193">
        <v>2</v>
      </c>
      <c r="D20" s="194" t="s">
        <v>346</v>
      </c>
      <c r="E20" s="195" t="s">
        <v>341</v>
      </c>
      <c r="F20" s="196">
        <v>2239.5</v>
      </c>
    </row>
    <row r="21" spans="1:6" hidden="1">
      <c r="A21" s="192" t="s">
        <v>347</v>
      </c>
      <c r="B21" s="193">
        <v>1</v>
      </c>
      <c r="C21" s="193">
        <v>2</v>
      </c>
      <c r="D21" s="194" t="s">
        <v>348</v>
      </c>
      <c r="E21" s="195" t="s">
        <v>341</v>
      </c>
      <c r="F21" s="196">
        <v>372.9</v>
      </c>
    </row>
    <row r="22" spans="1:6" ht="46.8" hidden="1">
      <c r="A22" s="192" t="s">
        <v>349</v>
      </c>
      <c r="B22" s="193">
        <v>1</v>
      </c>
      <c r="C22" s="193">
        <v>2</v>
      </c>
      <c r="D22" s="194" t="s">
        <v>348</v>
      </c>
      <c r="E22" s="195" t="s">
        <v>350</v>
      </c>
      <c r="F22" s="196">
        <v>372.9</v>
      </c>
    </row>
    <row r="23" spans="1:6" hidden="1">
      <c r="A23" s="192" t="s">
        <v>351</v>
      </c>
      <c r="B23" s="193">
        <v>1</v>
      </c>
      <c r="C23" s="193">
        <v>2</v>
      </c>
      <c r="D23" s="194" t="s">
        <v>352</v>
      </c>
      <c r="E23" s="195" t="s">
        <v>341</v>
      </c>
      <c r="F23" s="196">
        <v>1450.4</v>
      </c>
    </row>
    <row r="24" spans="1:6" ht="46.8" hidden="1">
      <c r="A24" s="192" t="s">
        <v>349</v>
      </c>
      <c r="B24" s="193">
        <v>1</v>
      </c>
      <c r="C24" s="193">
        <v>2</v>
      </c>
      <c r="D24" s="194" t="s">
        <v>352</v>
      </c>
      <c r="E24" s="195" t="s">
        <v>350</v>
      </c>
      <c r="F24" s="196">
        <v>1450.4</v>
      </c>
    </row>
    <row r="25" spans="1:6" ht="31.2" hidden="1">
      <c r="A25" s="192" t="s">
        <v>156</v>
      </c>
      <c r="B25" s="193">
        <v>1</v>
      </c>
      <c r="C25" s="193">
        <v>2</v>
      </c>
      <c r="D25" s="194" t="s">
        <v>353</v>
      </c>
      <c r="E25" s="195" t="s">
        <v>341</v>
      </c>
      <c r="F25" s="196">
        <v>416.2</v>
      </c>
    </row>
    <row r="26" spans="1:6" ht="46.8" hidden="1">
      <c r="A26" s="192" t="s">
        <v>349</v>
      </c>
      <c r="B26" s="193">
        <v>1</v>
      </c>
      <c r="C26" s="193">
        <v>2</v>
      </c>
      <c r="D26" s="194" t="s">
        <v>353</v>
      </c>
      <c r="E26" s="195" t="s">
        <v>350</v>
      </c>
      <c r="F26" s="196">
        <v>416.2</v>
      </c>
    </row>
    <row r="27" spans="1:6" ht="30.6" customHeight="1">
      <c r="A27" s="192" t="s">
        <v>354</v>
      </c>
      <c r="B27" s="193">
        <v>1</v>
      </c>
      <c r="C27" s="193">
        <v>3</v>
      </c>
      <c r="D27" s="194" t="s">
        <v>341</v>
      </c>
      <c r="E27" s="195" t="s">
        <v>341</v>
      </c>
      <c r="F27" s="196">
        <v>1426.2</v>
      </c>
    </row>
    <row r="28" spans="1:6" ht="31.2" hidden="1">
      <c r="A28" s="192" t="s">
        <v>343</v>
      </c>
      <c r="B28" s="193">
        <v>1</v>
      </c>
      <c r="C28" s="193">
        <v>3</v>
      </c>
      <c r="D28" s="194" t="s">
        <v>344</v>
      </c>
      <c r="E28" s="195" t="s">
        <v>341</v>
      </c>
      <c r="F28" s="196">
        <v>1426.2</v>
      </c>
    </row>
    <row r="29" spans="1:6" hidden="1">
      <c r="A29" s="192" t="s">
        <v>355</v>
      </c>
      <c r="B29" s="193">
        <v>1</v>
      </c>
      <c r="C29" s="193">
        <v>3</v>
      </c>
      <c r="D29" s="194" t="s">
        <v>356</v>
      </c>
      <c r="E29" s="195" t="s">
        <v>341</v>
      </c>
      <c r="F29" s="196">
        <v>340.5</v>
      </c>
    </row>
    <row r="30" spans="1:6" hidden="1">
      <c r="A30" s="192" t="s">
        <v>347</v>
      </c>
      <c r="B30" s="193">
        <v>1</v>
      </c>
      <c r="C30" s="193">
        <v>3</v>
      </c>
      <c r="D30" s="194" t="s">
        <v>357</v>
      </c>
      <c r="E30" s="195" t="s">
        <v>341</v>
      </c>
      <c r="F30" s="196">
        <v>68.5</v>
      </c>
    </row>
    <row r="31" spans="1:6" ht="46.8" hidden="1">
      <c r="A31" s="192" t="s">
        <v>349</v>
      </c>
      <c r="B31" s="193">
        <v>1</v>
      </c>
      <c r="C31" s="193">
        <v>3</v>
      </c>
      <c r="D31" s="194" t="s">
        <v>357</v>
      </c>
      <c r="E31" s="195" t="s">
        <v>350</v>
      </c>
      <c r="F31" s="196">
        <v>68.5</v>
      </c>
    </row>
    <row r="32" spans="1:6" hidden="1">
      <c r="A32" s="192" t="s">
        <v>351</v>
      </c>
      <c r="B32" s="193">
        <v>1</v>
      </c>
      <c r="C32" s="193">
        <v>3</v>
      </c>
      <c r="D32" s="194" t="s">
        <v>358</v>
      </c>
      <c r="E32" s="195" t="s">
        <v>341</v>
      </c>
      <c r="F32" s="196">
        <v>214.9</v>
      </c>
    </row>
    <row r="33" spans="1:6" ht="46.8" hidden="1">
      <c r="A33" s="192" t="s">
        <v>349</v>
      </c>
      <c r="B33" s="193">
        <v>1</v>
      </c>
      <c r="C33" s="193">
        <v>3</v>
      </c>
      <c r="D33" s="194" t="s">
        <v>358</v>
      </c>
      <c r="E33" s="195" t="s">
        <v>350</v>
      </c>
      <c r="F33" s="196">
        <v>206.3</v>
      </c>
    </row>
    <row r="34" spans="1:6" hidden="1">
      <c r="A34" s="192" t="s">
        <v>359</v>
      </c>
      <c r="B34" s="193">
        <v>1</v>
      </c>
      <c r="C34" s="193">
        <v>3</v>
      </c>
      <c r="D34" s="194" t="s">
        <v>358</v>
      </c>
      <c r="E34" s="195" t="s">
        <v>360</v>
      </c>
      <c r="F34" s="196">
        <v>8.6</v>
      </c>
    </row>
    <row r="35" spans="1:6" hidden="1">
      <c r="A35" s="192" t="s">
        <v>361</v>
      </c>
      <c r="B35" s="193">
        <v>1</v>
      </c>
      <c r="C35" s="193">
        <v>3</v>
      </c>
      <c r="D35" s="194" t="s">
        <v>358</v>
      </c>
      <c r="E35" s="195" t="s">
        <v>362</v>
      </c>
      <c r="F35" s="196">
        <v>0</v>
      </c>
    </row>
    <row r="36" spans="1:6" ht="31.2" hidden="1">
      <c r="A36" s="192" t="s">
        <v>156</v>
      </c>
      <c r="B36" s="193">
        <v>1</v>
      </c>
      <c r="C36" s="193">
        <v>3</v>
      </c>
      <c r="D36" s="194" t="s">
        <v>363</v>
      </c>
      <c r="E36" s="195" t="s">
        <v>341</v>
      </c>
      <c r="F36" s="196">
        <v>57.1</v>
      </c>
    </row>
    <row r="37" spans="1:6" ht="46.8" hidden="1">
      <c r="A37" s="192" t="s">
        <v>349</v>
      </c>
      <c r="B37" s="193">
        <v>1</v>
      </c>
      <c r="C37" s="193">
        <v>3</v>
      </c>
      <c r="D37" s="194" t="s">
        <v>363</v>
      </c>
      <c r="E37" s="195" t="s">
        <v>350</v>
      </c>
      <c r="F37" s="196">
        <v>57.1</v>
      </c>
    </row>
    <row r="38" spans="1:6" hidden="1">
      <c r="A38" s="192" t="s">
        <v>364</v>
      </c>
      <c r="B38" s="193">
        <v>1</v>
      </c>
      <c r="C38" s="193">
        <v>3</v>
      </c>
      <c r="D38" s="194" t="s">
        <v>365</v>
      </c>
      <c r="E38" s="195" t="s">
        <v>341</v>
      </c>
      <c r="F38" s="196">
        <v>1085.7</v>
      </c>
    </row>
    <row r="39" spans="1:6" hidden="1">
      <c r="A39" s="192" t="s">
        <v>347</v>
      </c>
      <c r="B39" s="193">
        <v>1</v>
      </c>
      <c r="C39" s="193">
        <v>3</v>
      </c>
      <c r="D39" s="194" t="s">
        <v>366</v>
      </c>
      <c r="E39" s="195" t="s">
        <v>341</v>
      </c>
      <c r="F39" s="196">
        <v>196.8</v>
      </c>
    </row>
    <row r="40" spans="1:6" ht="46.8" hidden="1">
      <c r="A40" s="192" t="s">
        <v>349</v>
      </c>
      <c r="B40" s="193">
        <v>1</v>
      </c>
      <c r="C40" s="193">
        <v>3</v>
      </c>
      <c r="D40" s="194" t="s">
        <v>366</v>
      </c>
      <c r="E40" s="195" t="s">
        <v>350</v>
      </c>
      <c r="F40" s="196">
        <v>196.8</v>
      </c>
    </row>
    <row r="41" spans="1:6" hidden="1">
      <c r="A41" s="192" t="s">
        <v>351</v>
      </c>
      <c r="B41" s="193">
        <v>1</v>
      </c>
      <c r="C41" s="193">
        <v>3</v>
      </c>
      <c r="D41" s="194" t="s">
        <v>367</v>
      </c>
      <c r="E41" s="195" t="s">
        <v>341</v>
      </c>
      <c r="F41" s="196">
        <v>683.5</v>
      </c>
    </row>
    <row r="42" spans="1:6" ht="46.8" hidden="1">
      <c r="A42" s="192" t="s">
        <v>349</v>
      </c>
      <c r="B42" s="193">
        <v>1</v>
      </c>
      <c r="C42" s="193">
        <v>3</v>
      </c>
      <c r="D42" s="194" t="s">
        <v>367</v>
      </c>
      <c r="E42" s="195" t="s">
        <v>350</v>
      </c>
      <c r="F42" s="196">
        <v>683.5</v>
      </c>
    </row>
    <row r="43" spans="1:6" ht="31.2" hidden="1">
      <c r="A43" s="192" t="s">
        <v>156</v>
      </c>
      <c r="B43" s="193">
        <v>1</v>
      </c>
      <c r="C43" s="193">
        <v>3</v>
      </c>
      <c r="D43" s="194" t="s">
        <v>368</v>
      </c>
      <c r="E43" s="195" t="s">
        <v>341</v>
      </c>
      <c r="F43" s="196">
        <v>205.4</v>
      </c>
    </row>
    <row r="44" spans="1:6" ht="46.8" hidden="1">
      <c r="A44" s="192" t="s">
        <v>349</v>
      </c>
      <c r="B44" s="193">
        <v>1</v>
      </c>
      <c r="C44" s="193">
        <v>3</v>
      </c>
      <c r="D44" s="194" t="s">
        <v>368</v>
      </c>
      <c r="E44" s="195" t="s">
        <v>350</v>
      </c>
      <c r="F44" s="196">
        <v>205.4</v>
      </c>
    </row>
    <row r="45" spans="1:6" ht="46.8">
      <c r="A45" s="192" t="s">
        <v>369</v>
      </c>
      <c r="B45" s="193">
        <v>1</v>
      </c>
      <c r="C45" s="193">
        <v>4</v>
      </c>
      <c r="D45" s="194" t="s">
        <v>341</v>
      </c>
      <c r="E45" s="195" t="s">
        <v>341</v>
      </c>
      <c r="F45" s="196">
        <v>26417.1</v>
      </c>
    </row>
    <row r="46" spans="1:6" ht="31.2" hidden="1">
      <c r="A46" s="192" t="s">
        <v>343</v>
      </c>
      <c r="B46" s="193">
        <v>1</v>
      </c>
      <c r="C46" s="193">
        <v>4</v>
      </c>
      <c r="D46" s="194" t="s">
        <v>344</v>
      </c>
      <c r="E46" s="195" t="s">
        <v>341</v>
      </c>
      <c r="F46" s="196">
        <v>26414.7</v>
      </c>
    </row>
    <row r="47" spans="1:6" hidden="1">
      <c r="A47" s="192" t="s">
        <v>355</v>
      </c>
      <c r="B47" s="193">
        <v>1</v>
      </c>
      <c r="C47" s="193">
        <v>4</v>
      </c>
      <c r="D47" s="194" t="s">
        <v>356</v>
      </c>
      <c r="E47" s="195" t="s">
        <v>341</v>
      </c>
      <c r="F47" s="196">
        <v>26414.7</v>
      </c>
    </row>
    <row r="48" spans="1:6" hidden="1">
      <c r="A48" s="192" t="s">
        <v>347</v>
      </c>
      <c r="B48" s="193">
        <v>1</v>
      </c>
      <c r="C48" s="193">
        <v>4</v>
      </c>
      <c r="D48" s="194" t="s">
        <v>357</v>
      </c>
      <c r="E48" s="195" t="s">
        <v>341</v>
      </c>
      <c r="F48" s="196">
        <v>4957.8</v>
      </c>
    </row>
    <row r="49" spans="1:6" ht="46.8" hidden="1">
      <c r="A49" s="192" t="s">
        <v>349</v>
      </c>
      <c r="B49" s="193">
        <v>1</v>
      </c>
      <c r="C49" s="193">
        <v>4</v>
      </c>
      <c r="D49" s="194" t="s">
        <v>357</v>
      </c>
      <c r="E49" s="195" t="s">
        <v>350</v>
      </c>
      <c r="F49" s="196">
        <v>4957.8</v>
      </c>
    </row>
    <row r="50" spans="1:6" hidden="1">
      <c r="A50" s="192" t="s">
        <v>351</v>
      </c>
      <c r="B50" s="193">
        <v>1</v>
      </c>
      <c r="C50" s="193">
        <v>4</v>
      </c>
      <c r="D50" s="194" t="s">
        <v>358</v>
      </c>
      <c r="E50" s="195" t="s">
        <v>341</v>
      </c>
      <c r="F50" s="196">
        <v>17848.2</v>
      </c>
    </row>
    <row r="51" spans="1:6" ht="46.8" hidden="1">
      <c r="A51" s="192" t="s">
        <v>349</v>
      </c>
      <c r="B51" s="193">
        <v>1</v>
      </c>
      <c r="C51" s="193">
        <v>4</v>
      </c>
      <c r="D51" s="194" t="s">
        <v>358</v>
      </c>
      <c r="E51" s="195" t="s">
        <v>350</v>
      </c>
      <c r="F51" s="196">
        <v>15324.1</v>
      </c>
    </row>
    <row r="52" spans="1:6" hidden="1">
      <c r="A52" s="192" t="s">
        <v>359</v>
      </c>
      <c r="B52" s="193">
        <v>1</v>
      </c>
      <c r="C52" s="193">
        <v>4</v>
      </c>
      <c r="D52" s="194" t="s">
        <v>358</v>
      </c>
      <c r="E52" s="195" t="s">
        <v>360</v>
      </c>
      <c r="F52" s="196">
        <v>2509.4</v>
      </c>
    </row>
    <row r="53" spans="1:6" hidden="1">
      <c r="A53" s="192" t="s">
        <v>361</v>
      </c>
      <c r="B53" s="193">
        <v>1</v>
      </c>
      <c r="C53" s="193">
        <v>4</v>
      </c>
      <c r="D53" s="194" t="s">
        <v>358</v>
      </c>
      <c r="E53" s="195" t="s">
        <v>362</v>
      </c>
      <c r="F53" s="196">
        <v>14.7</v>
      </c>
    </row>
    <row r="54" spans="1:6" ht="31.2" hidden="1">
      <c r="A54" s="192" t="s">
        <v>156</v>
      </c>
      <c r="B54" s="193">
        <v>1</v>
      </c>
      <c r="C54" s="193">
        <v>4</v>
      </c>
      <c r="D54" s="194" t="s">
        <v>363</v>
      </c>
      <c r="E54" s="195" t="s">
        <v>341</v>
      </c>
      <c r="F54" s="196">
        <v>3608.7</v>
      </c>
    </row>
    <row r="55" spans="1:6" ht="46.8" hidden="1">
      <c r="A55" s="192" t="s">
        <v>349</v>
      </c>
      <c r="B55" s="193">
        <v>1</v>
      </c>
      <c r="C55" s="193">
        <v>4</v>
      </c>
      <c r="D55" s="194" t="s">
        <v>363</v>
      </c>
      <c r="E55" s="195" t="s">
        <v>350</v>
      </c>
      <c r="F55" s="196">
        <v>3608.7</v>
      </c>
    </row>
    <row r="56" spans="1:6" ht="46.8" hidden="1">
      <c r="A56" s="192" t="s">
        <v>370</v>
      </c>
      <c r="B56" s="193">
        <v>1</v>
      </c>
      <c r="C56" s="193">
        <v>4</v>
      </c>
      <c r="D56" s="194" t="s">
        <v>371</v>
      </c>
      <c r="E56" s="195" t="s">
        <v>341</v>
      </c>
      <c r="F56" s="196">
        <v>2.4</v>
      </c>
    </row>
    <row r="57" spans="1:6" ht="62.4" hidden="1" customHeight="1">
      <c r="A57" s="192" t="s">
        <v>372</v>
      </c>
      <c r="B57" s="193">
        <v>1</v>
      </c>
      <c r="C57" s="193">
        <v>4</v>
      </c>
      <c r="D57" s="194" t="s">
        <v>373</v>
      </c>
      <c r="E57" s="195" t="s">
        <v>341</v>
      </c>
      <c r="F57" s="196">
        <v>2.4</v>
      </c>
    </row>
    <row r="58" spans="1:6" hidden="1">
      <c r="A58" s="192" t="s">
        <v>374</v>
      </c>
      <c r="B58" s="193">
        <v>1</v>
      </c>
      <c r="C58" s="193">
        <v>4</v>
      </c>
      <c r="D58" s="194" t="s">
        <v>375</v>
      </c>
      <c r="E58" s="195" t="s">
        <v>341</v>
      </c>
      <c r="F58" s="196">
        <v>2.4</v>
      </c>
    </row>
    <row r="59" spans="1:6" hidden="1">
      <c r="A59" s="192" t="s">
        <v>359</v>
      </c>
      <c r="B59" s="193">
        <v>1</v>
      </c>
      <c r="C59" s="193">
        <v>4</v>
      </c>
      <c r="D59" s="194" t="s">
        <v>375</v>
      </c>
      <c r="E59" s="195" t="s">
        <v>360</v>
      </c>
      <c r="F59" s="196">
        <v>2.4</v>
      </c>
    </row>
    <row r="60" spans="1:6">
      <c r="A60" s="192" t="s">
        <v>376</v>
      </c>
      <c r="B60" s="193">
        <v>1</v>
      </c>
      <c r="C60" s="193">
        <v>5</v>
      </c>
      <c r="D60" s="194" t="s">
        <v>341</v>
      </c>
      <c r="E60" s="195" t="s">
        <v>341</v>
      </c>
      <c r="F60" s="196">
        <v>8.4</v>
      </c>
    </row>
    <row r="61" spans="1:6" hidden="1">
      <c r="A61" s="192" t="s">
        <v>377</v>
      </c>
      <c r="B61" s="193">
        <v>1</v>
      </c>
      <c r="C61" s="193">
        <v>5</v>
      </c>
      <c r="D61" s="194" t="s">
        <v>378</v>
      </c>
      <c r="E61" s="195" t="s">
        <v>341</v>
      </c>
      <c r="F61" s="196">
        <v>8.4</v>
      </c>
    </row>
    <row r="62" spans="1:6" ht="46.8" hidden="1">
      <c r="A62" s="192" t="s">
        <v>379</v>
      </c>
      <c r="B62" s="193">
        <v>1</v>
      </c>
      <c r="C62" s="193">
        <v>5</v>
      </c>
      <c r="D62" s="194" t="s">
        <v>380</v>
      </c>
      <c r="E62" s="195" t="s">
        <v>341</v>
      </c>
      <c r="F62" s="196">
        <v>8.4</v>
      </c>
    </row>
    <row r="63" spans="1:6" hidden="1">
      <c r="A63" s="192" t="s">
        <v>359</v>
      </c>
      <c r="B63" s="193">
        <v>1</v>
      </c>
      <c r="C63" s="193">
        <v>5</v>
      </c>
      <c r="D63" s="194" t="s">
        <v>380</v>
      </c>
      <c r="E63" s="195" t="s">
        <v>360</v>
      </c>
      <c r="F63" s="196">
        <v>8.4</v>
      </c>
    </row>
    <row r="64" spans="1:6" ht="31.2">
      <c r="A64" s="192" t="s">
        <v>381</v>
      </c>
      <c r="B64" s="193">
        <v>1</v>
      </c>
      <c r="C64" s="193">
        <v>6</v>
      </c>
      <c r="D64" s="194" t="s">
        <v>341</v>
      </c>
      <c r="E64" s="195" t="s">
        <v>341</v>
      </c>
      <c r="F64" s="196">
        <v>10683.2</v>
      </c>
    </row>
    <row r="65" spans="1:6" ht="31.2" hidden="1">
      <c r="A65" s="192" t="s">
        <v>343</v>
      </c>
      <c r="B65" s="193">
        <v>1</v>
      </c>
      <c r="C65" s="193">
        <v>6</v>
      </c>
      <c r="D65" s="194" t="s">
        <v>344</v>
      </c>
      <c r="E65" s="195" t="s">
        <v>341</v>
      </c>
      <c r="F65" s="196">
        <v>10673.3</v>
      </c>
    </row>
    <row r="66" spans="1:6" hidden="1">
      <c r="A66" s="192" t="s">
        <v>355</v>
      </c>
      <c r="B66" s="193">
        <v>1</v>
      </c>
      <c r="C66" s="193">
        <v>6</v>
      </c>
      <c r="D66" s="194" t="s">
        <v>356</v>
      </c>
      <c r="E66" s="195" t="s">
        <v>341</v>
      </c>
      <c r="F66" s="196">
        <v>9647.4</v>
      </c>
    </row>
    <row r="67" spans="1:6" hidden="1">
      <c r="A67" s="192" t="s">
        <v>347</v>
      </c>
      <c r="B67" s="193">
        <v>1</v>
      </c>
      <c r="C67" s="193">
        <v>6</v>
      </c>
      <c r="D67" s="194" t="s">
        <v>357</v>
      </c>
      <c r="E67" s="195" t="s">
        <v>341</v>
      </c>
      <c r="F67" s="196">
        <v>1913.4</v>
      </c>
    </row>
    <row r="68" spans="1:6" ht="46.8" hidden="1">
      <c r="A68" s="192" t="s">
        <v>349</v>
      </c>
      <c r="B68" s="193">
        <v>1</v>
      </c>
      <c r="C68" s="193">
        <v>6</v>
      </c>
      <c r="D68" s="194" t="s">
        <v>357</v>
      </c>
      <c r="E68" s="195" t="s">
        <v>350</v>
      </c>
      <c r="F68" s="196">
        <v>1913.4</v>
      </c>
    </row>
    <row r="69" spans="1:6" hidden="1">
      <c r="A69" s="192" t="s">
        <v>351</v>
      </c>
      <c r="B69" s="193">
        <v>1</v>
      </c>
      <c r="C69" s="193">
        <v>6</v>
      </c>
      <c r="D69" s="194" t="s">
        <v>358</v>
      </c>
      <c r="E69" s="195" t="s">
        <v>341</v>
      </c>
      <c r="F69" s="196">
        <v>7074.1</v>
      </c>
    </row>
    <row r="70" spans="1:6" ht="46.8" hidden="1">
      <c r="A70" s="192" t="s">
        <v>349</v>
      </c>
      <c r="B70" s="193">
        <v>1</v>
      </c>
      <c r="C70" s="193">
        <v>6</v>
      </c>
      <c r="D70" s="194" t="s">
        <v>358</v>
      </c>
      <c r="E70" s="195" t="s">
        <v>350</v>
      </c>
      <c r="F70" s="196">
        <v>5756.7</v>
      </c>
    </row>
    <row r="71" spans="1:6" hidden="1">
      <c r="A71" s="192" t="s">
        <v>359</v>
      </c>
      <c r="B71" s="193">
        <v>1</v>
      </c>
      <c r="C71" s="193">
        <v>6</v>
      </c>
      <c r="D71" s="194" t="s">
        <v>358</v>
      </c>
      <c r="E71" s="195" t="s">
        <v>360</v>
      </c>
      <c r="F71" s="196">
        <v>1316.3</v>
      </c>
    </row>
    <row r="72" spans="1:6" hidden="1">
      <c r="A72" s="192" t="s">
        <v>361</v>
      </c>
      <c r="B72" s="193">
        <v>1</v>
      </c>
      <c r="C72" s="193">
        <v>6</v>
      </c>
      <c r="D72" s="194" t="s">
        <v>358</v>
      </c>
      <c r="E72" s="195" t="s">
        <v>362</v>
      </c>
      <c r="F72" s="196">
        <v>1.1000000000000001</v>
      </c>
    </row>
    <row r="73" spans="1:6" ht="31.2" hidden="1">
      <c r="A73" s="192" t="s">
        <v>156</v>
      </c>
      <c r="B73" s="193">
        <v>1</v>
      </c>
      <c r="C73" s="193">
        <v>6</v>
      </c>
      <c r="D73" s="194" t="s">
        <v>363</v>
      </c>
      <c r="E73" s="195" t="s">
        <v>341</v>
      </c>
      <c r="F73" s="196">
        <v>659.9</v>
      </c>
    </row>
    <row r="74" spans="1:6" ht="46.8" hidden="1">
      <c r="A74" s="192" t="s">
        <v>349</v>
      </c>
      <c r="B74" s="193">
        <v>1</v>
      </c>
      <c r="C74" s="193">
        <v>6</v>
      </c>
      <c r="D74" s="194" t="s">
        <v>363</v>
      </c>
      <c r="E74" s="195" t="s">
        <v>350</v>
      </c>
      <c r="F74" s="196">
        <v>659.9</v>
      </c>
    </row>
    <row r="75" spans="1:6" ht="31.2" hidden="1">
      <c r="A75" s="192" t="s">
        <v>382</v>
      </c>
      <c r="B75" s="193">
        <v>1</v>
      </c>
      <c r="C75" s="193">
        <v>6</v>
      </c>
      <c r="D75" s="194" t="s">
        <v>383</v>
      </c>
      <c r="E75" s="195" t="s">
        <v>341</v>
      </c>
      <c r="F75" s="196">
        <v>1025.9000000000001</v>
      </c>
    </row>
    <row r="76" spans="1:6" hidden="1">
      <c r="A76" s="192" t="s">
        <v>347</v>
      </c>
      <c r="B76" s="193">
        <v>1</v>
      </c>
      <c r="C76" s="193">
        <v>6</v>
      </c>
      <c r="D76" s="194" t="s">
        <v>384</v>
      </c>
      <c r="E76" s="195" t="s">
        <v>341</v>
      </c>
      <c r="F76" s="196">
        <v>207.2</v>
      </c>
    </row>
    <row r="77" spans="1:6" ht="46.8" hidden="1">
      <c r="A77" s="192" t="s">
        <v>349</v>
      </c>
      <c r="B77" s="193">
        <v>1</v>
      </c>
      <c r="C77" s="193">
        <v>6</v>
      </c>
      <c r="D77" s="194" t="s">
        <v>384</v>
      </c>
      <c r="E77" s="195" t="s">
        <v>350</v>
      </c>
      <c r="F77" s="196">
        <v>207.2</v>
      </c>
    </row>
    <row r="78" spans="1:6" hidden="1">
      <c r="A78" s="192" t="s">
        <v>351</v>
      </c>
      <c r="B78" s="193">
        <v>1</v>
      </c>
      <c r="C78" s="193">
        <v>6</v>
      </c>
      <c r="D78" s="194" t="s">
        <v>385</v>
      </c>
      <c r="E78" s="195" t="s">
        <v>341</v>
      </c>
      <c r="F78" s="196">
        <v>629.70000000000005</v>
      </c>
    </row>
    <row r="79" spans="1:6" ht="46.8" hidden="1">
      <c r="A79" s="192" t="s">
        <v>349</v>
      </c>
      <c r="B79" s="193">
        <v>1</v>
      </c>
      <c r="C79" s="193">
        <v>6</v>
      </c>
      <c r="D79" s="194" t="s">
        <v>385</v>
      </c>
      <c r="E79" s="195" t="s">
        <v>350</v>
      </c>
      <c r="F79" s="196">
        <v>629.70000000000005</v>
      </c>
    </row>
    <row r="80" spans="1:6" ht="31.2" hidden="1">
      <c r="A80" s="192" t="s">
        <v>156</v>
      </c>
      <c r="B80" s="193">
        <v>1</v>
      </c>
      <c r="C80" s="193">
        <v>6</v>
      </c>
      <c r="D80" s="194" t="s">
        <v>386</v>
      </c>
      <c r="E80" s="195" t="s">
        <v>341</v>
      </c>
      <c r="F80" s="196">
        <v>189</v>
      </c>
    </row>
    <row r="81" spans="1:6" ht="46.8" hidden="1">
      <c r="A81" s="192" t="s">
        <v>349</v>
      </c>
      <c r="B81" s="193">
        <v>1</v>
      </c>
      <c r="C81" s="193">
        <v>6</v>
      </c>
      <c r="D81" s="194" t="s">
        <v>386</v>
      </c>
      <c r="E81" s="195" t="s">
        <v>350</v>
      </c>
      <c r="F81" s="196">
        <v>189</v>
      </c>
    </row>
    <row r="82" spans="1:6" ht="31.2" hidden="1">
      <c r="A82" s="192" t="s">
        <v>387</v>
      </c>
      <c r="B82" s="193">
        <v>1</v>
      </c>
      <c r="C82" s="193">
        <v>6</v>
      </c>
      <c r="D82" s="194" t="s">
        <v>388</v>
      </c>
      <c r="E82" s="195" t="s">
        <v>341</v>
      </c>
      <c r="F82" s="196">
        <v>9.9</v>
      </c>
    </row>
    <row r="83" spans="1:6" ht="46.8" hidden="1">
      <c r="A83" s="192" t="s">
        <v>389</v>
      </c>
      <c r="B83" s="193">
        <v>1</v>
      </c>
      <c r="C83" s="193">
        <v>6</v>
      </c>
      <c r="D83" s="194" t="s">
        <v>390</v>
      </c>
      <c r="E83" s="195" t="s">
        <v>341</v>
      </c>
      <c r="F83" s="196">
        <v>9.9</v>
      </c>
    </row>
    <row r="84" spans="1:6" hidden="1">
      <c r="A84" s="192" t="s">
        <v>374</v>
      </c>
      <c r="B84" s="193">
        <v>1</v>
      </c>
      <c r="C84" s="193">
        <v>6</v>
      </c>
      <c r="D84" s="194" t="s">
        <v>391</v>
      </c>
      <c r="E84" s="195" t="s">
        <v>341</v>
      </c>
      <c r="F84" s="196">
        <v>9.9</v>
      </c>
    </row>
    <row r="85" spans="1:6" hidden="1">
      <c r="A85" s="192" t="s">
        <v>359</v>
      </c>
      <c r="B85" s="193">
        <v>1</v>
      </c>
      <c r="C85" s="193">
        <v>6</v>
      </c>
      <c r="D85" s="194" t="s">
        <v>391</v>
      </c>
      <c r="E85" s="195" t="s">
        <v>360</v>
      </c>
      <c r="F85" s="196">
        <v>9.9</v>
      </c>
    </row>
    <row r="86" spans="1:6">
      <c r="A86" s="192" t="s">
        <v>392</v>
      </c>
      <c r="B86" s="193">
        <v>1</v>
      </c>
      <c r="C86" s="193">
        <v>7</v>
      </c>
      <c r="D86" s="194" t="s">
        <v>341</v>
      </c>
      <c r="E86" s="195" t="s">
        <v>341</v>
      </c>
      <c r="F86" s="196">
        <v>2300</v>
      </c>
    </row>
    <row r="87" spans="1:6" hidden="1">
      <c r="A87" s="192" t="s">
        <v>393</v>
      </c>
      <c r="B87" s="193">
        <v>1</v>
      </c>
      <c r="C87" s="193">
        <v>7</v>
      </c>
      <c r="D87" s="194" t="s">
        <v>394</v>
      </c>
      <c r="E87" s="195" t="s">
        <v>341</v>
      </c>
      <c r="F87" s="196">
        <v>2300</v>
      </c>
    </row>
    <row r="88" spans="1:6" hidden="1">
      <c r="A88" s="192" t="s">
        <v>395</v>
      </c>
      <c r="B88" s="193">
        <v>1</v>
      </c>
      <c r="C88" s="193">
        <v>7</v>
      </c>
      <c r="D88" s="194" t="s">
        <v>396</v>
      </c>
      <c r="E88" s="195" t="s">
        <v>341</v>
      </c>
      <c r="F88" s="196">
        <v>2300</v>
      </c>
    </row>
    <row r="89" spans="1:6" hidden="1">
      <c r="A89" s="192" t="s">
        <v>361</v>
      </c>
      <c r="B89" s="193">
        <v>1</v>
      </c>
      <c r="C89" s="193">
        <v>7</v>
      </c>
      <c r="D89" s="194" t="s">
        <v>396</v>
      </c>
      <c r="E89" s="195" t="s">
        <v>362</v>
      </c>
      <c r="F89" s="196">
        <v>2300</v>
      </c>
    </row>
    <row r="90" spans="1:6">
      <c r="A90" s="192" t="s">
        <v>397</v>
      </c>
      <c r="B90" s="193">
        <v>1</v>
      </c>
      <c r="C90" s="193">
        <v>11</v>
      </c>
      <c r="D90" s="194" t="s">
        <v>341</v>
      </c>
      <c r="E90" s="195" t="s">
        <v>341</v>
      </c>
      <c r="F90" s="196">
        <v>300</v>
      </c>
    </row>
    <row r="91" spans="1:6" hidden="1">
      <c r="A91" s="192" t="s">
        <v>397</v>
      </c>
      <c r="B91" s="193">
        <v>1</v>
      </c>
      <c r="C91" s="193">
        <v>11</v>
      </c>
      <c r="D91" s="194" t="s">
        <v>398</v>
      </c>
      <c r="E91" s="195" t="s">
        <v>341</v>
      </c>
      <c r="F91" s="196">
        <v>300</v>
      </c>
    </row>
    <row r="92" spans="1:6" hidden="1">
      <c r="A92" s="192" t="s">
        <v>399</v>
      </c>
      <c r="B92" s="193">
        <v>1</v>
      </c>
      <c r="C92" s="193">
        <v>11</v>
      </c>
      <c r="D92" s="194" t="s">
        <v>400</v>
      </c>
      <c r="E92" s="195" t="s">
        <v>341</v>
      </c>
      <c r="F92" s="196">
        <v>300</v>
      </c>
    </row>
    <row r="93" spans="1:6" ht="31.2" hidden="1">
      <c r="A93" s="192" t="s">
        <v>401</v>
      </c>
      <c r="B93" s="193">
        <v>1</v>
      </c>
      <c r="C93" s="193">
        <v>11</v>
      </c>
      <c r="D93" s="194" t="s">
        <v>402</v>
      </c>
      <c r="E93" s="195" t="s">
        <v>341</v>
      </c>
      <c r="F93" s="196">
        <v>300</v>
      </c>
    </row>
    <row r="94" spans="1:6" hidden="1">
      <c r="A94" s="192" t="s">
        <v>361</v>
      </c>
      <c r="B94" s="193">
        <v>1</v>
      </c>
      <c r="C94" s="193">
        <v>11</v>
      </c>
      <c r="D94" s="194" t="s">
        <v>402</v>
      </c>
      <c r="E94" s="195" t="s">
        <v>362</v>
      </c>
      <c r="F94" s="196">
        <v>300</v>
      </c>
    </row>
    <row r="95" spans="1:6">
      <c r="A95" s="192" t="s">
        <v>403</v>
      </c>
      <c r="B95" s="193">
        <v>1</v>
      </c>
      <c r="C95" s="193">
        <v>13</v>
      </c>
      <c r="D95" s="194" t="s">
        <v>341</v>
      </c>
      <c r="E95" s="195" t="s">
        <v>341</v>
      </c>
      <c r="F95" s="196">
        <v>39718.1</v>
      </c>
    </row>
    <row r="96" spans="1:6" hidden="1">
      <c r="A96" s="192" t="s">
        <v>377</v>
      </c>
      <c r="B96" s="193">
        <v>1</v>
      </c>
      <c r="C96" s="193">
        <v>13</v>
      </c>
      <c r="D96" s="194" t="s">
        <v>378</v>
      </c>
      <c r="E96" s="195" t="s">
        <v>341</v>
      </c>
      <c r="F96" s="196">
        <v>1141.2</v>
      </c>
    </row>
    <row r="97" spans="1:6" hidden="1">
      <c r="A97" s="192" t="s">
        <v>404</v>
      </c>
      <c r="B97" s="193">
        <v>1</v>
      </c>
      <c r="C97" s="193">
        <v>13</v>
      </c>
      <c r="D97" s="194" t="s">
        <v>405</v>
      </c>
      <c r="E97" s="195" t="s">
        <v>341</v>
      </c>
      <c r="F97" s="196">
        <v>1141.2</v>
      </c>
    </row>
    <row r="98" spans="1:6" hidden="1">
      <c r="A98" s="192" t="s">
        <v>359</v>
      </c>
      <c r="B98" s="193">
        <v>1</v>
      </c>
      <c r="C98" s="193">
        <v>13</v>
      </c>
      <c r="D98" s="194" t="s">
        <v>405</v>
      </c>
      <c r="E98" s="195" t="s">
        <v>360</v>
      </c>
      <c r="F98" s="196">
        <v>1141.2</v>
      </c>
    </row>
    <row r="99" spans="1:6" ht="31.2" hidden="1">
      <c r="A99" s="192" t="s">
        <v>343</v>
      </c>
      <c r="B99" s="193">
        <v>1</v>
      </c>
      <c r="C99" s="193">
        <v>13</v>
      </c>
      <c r="D99" s="194" t="s">
        <v>344</v>
      </c>
      <c r="E99" s="195" t="s">
        <v>341</v>
      </c>
      <c r="F99" s="196">
        <v>5494.9</v>
      </c>
    </row>
    <row r="100" spans="1:6" hidden="1">
      <c r="A100" s="192" t="s">
        <v>406</v>
      </c>
      <c r="B100" s="193">
        <v>1</v>
      </c>
      <c r="C100" s="193">
        <v>13</v>
      </c>
      <c r="D100" s="194" t="s">
        <v>407</v>
      </c>
      <c r="E100" s="195" t="s">
        <v>341</v>
      </c>
      <c r="F100" s="196">
        <v>2827.9</v>
      </c>
    </row>
    <row r="101" spans="1:6" ht="46.8" hidden="1">
      <c r="A101" s="192" t="s">
        <v>408</v>
      </c>
      <c r="B101" s="193">
        <v>1</v>
      </c>
      <c r="C101" s="193">
        <v>13</v>
      </c>
      <c r="D101" s="194" t="s">
        <v>409</v>
      </c>
      <c r="E101" s="195" t="s">
        <v>341</v>
      </c>
      <c r="F101" s="196">
        <v>1177</v>
      </c>
    </row>
    <row r="102" spans="1:6" ht="46.8" hidden="1">
      <c r="A102" s="192" t="s">
        <v>349</v>
      </c>
      <c r="B102" s="193">
        <v>1</v>
      </c>
      <c r="C102" s="193">
        <v>13</v>
      </c>
      <c r="D102" s="194" t="s">
        <v>409</v>
      </c>
      <c r="E102" s="195" t="s">
        <v>350</v>
      </c>
      <c r="F102" s="196">
        <v>982.7</v>
      </c>
    </row>
    <row r="103" spans="1:6" hidden="1">
      <c r="A103" s="192" t="s">
        <v>359</v>
      </c>
      <c r="B103" s="193">
        <v>1</v>
      </c>
      <c r="C103" s="193">
        <v>13</v>
      </c>
      <c r="D103" s="194" t="s">
        <v>409</v>
      </c>
      <c r="E103" s="195" t="s">
        <v>360</v>
      </c>
      <c r="F103" s="196">
        <v>194.3</v>
      </c>
    </row>
    <row r="104" spans="1:6" ht="31.2" hidden="1">
      <c r="A104" s="192" t="s">
        <v>410</v>
      </c>
      <c r="B104" s="193">
        <v>1</v>
      </c>
      <c r="C104" s="193">
        <v>13</v>
      </c>
      <c r="D104" s="194" t="s">
        <v>411</v>
      </c>
      <c r="E104" s="195" t="s">
        <v>341</v>
      </c>
      <c r="F104" s="196">
        <v>605.20000000000005</v>
      </c>
    </row>
    <row r="105" spans="1:6" ht="46.8" hidden="1">
      <c r="A105" s="192" t="s">
        <v>349</v>
      </c>
      <c r="B105" s="193">
        <v>1</v>
      </c>
      <c r="C105" s="193">
        <v>13</v>
      </c>
      <c r="D105" s="194" t="s">
        <v>411</v>
      </c>
      <c r="E105" s="195" t="s">
        <v>350</v>
      </c>
      <c r="F105" s="196">
        <v>565.29999999999995</v>
      </c>
    </row>
    <row r="106" spans="1:6" hidden="1">
      <c r="A106" s="192" t="s">
        <v>359</v>
      </c>
      <c r="B106" s="193">
        <v>1</v>
      </c>
      <c r="C106" s="193">
        <v>13</v>
      </c>
      <c r="D106" s="194" t="s">
        <v>411</v>
      </c>
      <c r="E106" s="195" t="s">
        <v>360</v>
      </c>
      <c r="F106" s="196">
        <v>39.9</v>
      </c>
    </row>
    <row r="107" spans="1:6" ht="31.2" hidden="1">
      <c r="A107" s="192" t="s">
        <v>412</v>
      </c>
      <c r="B107" s="193">
        <v>1</v>
      </c>
      <c r="C107" s="193">
        <v>13</v>
      </c>
      <c r="D107" s="194" t="s">
        <v>413</v>
      </c>
      <c r="E107" s="195" t="s">
        <v>341</v>
      </c>
      <c r="F107" s="196">
        <v>439.8</v>
      </c>
    </row>
    <row r="108" spans="1:6" ht="46.8" hidden="1">
      <c r="A108" s="192" t="s">
        <v>349</v>
      </c>
      <c r="B108" s="193">
        <v>1</v>
      </c>
      <c r="C108" s="193">
        <v>13</v>
      </c>
      <c r="D108" s="194" t="s">
        <v>413</v>
      </c>
      <c r="E108" s="195" t="s">
        <v>350</v>
      </c>
      <c r="F108" s="196">
        <v>382.4</v>
      </c>
    </row>
    <row r="109" spans="1:6" hidden="1">
      <c r="A109" s="192" t="s">
        <v>359</v>
      </c>
      <c r="B109" s="193">
        <v>1</v>
      </c>
      <c r="C109" s="193">
        <v>13</v>
      </c>
      <c r="D109" s="194" t="s">
        <v>413</v>
      </c>
      <c r="E109" s="195" t="s">
        <v>360</v>
      </c>
      <c r="F109" s="196">
        <v>57.4</v>
      </c>
    </row>
    <row r="110" spans="1:6" ht="46.8" hidden="1">
      <c r="A110" s="192" t="s">
        <v>414</v>
      </c>
      <c r="B110" s="193">
        <v>1</v>
      </c>
      <c r="C110" s="193">
        <v>13</v>
      </c>
      <c r="D110" s="194" t="s">
        <v>415</v>
      </c>
      <c r="E110" s="195" t="s">
        <v>341</v>
      </c>
      <c r="F110" s="196">
        <v>605.20000000000005</v>
      </c>
    </row>
    <row r="111" spans="1:6" ht="46.8" hidden="1">
      <c r="A111" s="192" t="s">
        <v>349</v>
      </c>
      <c r="B111" s="193">
        <v>1</v>
      </c>
      <c r="C111" s="193">
        <v>13</v>
      </c>
      <c r="D111" s="194" t="s">
        <v>415</v>
      </c>
      <c r="E111" s="195" t="s">
        <v>350</v>
      </c>
      <c r="F111" s="196">
        <v>557.9</v>
      </c>
    </row>
    <row r="112" spans="1:6" hidden="1">
      <c r="A112" s="192" t="s">
        <v>359</v>
      </c>
      <c r="B112" s="193">
        <v>1</v>
      </c>
      <c r="C112" s="193">
        <v>13</v>
      </c>
      <c r="D112" s="194" t="s">
        <v>415</v>
      </c>
      <c r="E112" s="195" t="s">
        <v>360</v>
      </c>
      <c r="F112" s="196">
        <v>47.3</v>
      </c>
    </row>
    <row r="113" spans="1:6" ht="62.4" hidden="1">
      <c r="A113" s="192" t="s">
        <v>416</v>
      </c>
      <c r="B113" s="193">
        <v>1</v>
      </c>
      <c r="C113" s="193">
        <v>13</v>
      </c>
      <c r="D113" s="194" t="s">
        <v>417</v>
      </c>
      <c r="E113" s="195" t="s">
        <v>341</v>
      </c>
      <c r="F113" s="196">
        <v>0.7</v>
      </c>
    </row>
    <row r="114" spans="1:6" hidden="1">
      <c r="A114" s="192" t="s">
        <v>359</v>
      </c>
      <c r="B114" s="193">
        <v>1</v>
      </c>
      <c r="C114" s="193">
        <v>13</v>
      </c>
      <c r="D114" s="194" t="s">
        <v>417</v>
      </c>
      <c r="E114" s="195" t="s">
        <v>360</v>
      </c>
      <c r="F114" s="196">
        <v>0.7</v>
      </c>
    </row>
    <row r="115" spans="1:6" hidden="1">
      <c r="A115" s="192" t="s">
        <v>355</v>
      </c>
      <c r="B115" s="193">
        <v>1</v>
      </c>
      <c r="C115" s="193">
        <v>13</v>
      </c>
      <c r="D115" s="194" t="s">
        <v>356</v>
      </c>
      <c r="E115" s="195" t="s">
        <v>341</v>
      </c>
      <c r="F115" s="196">
        <v>2667</v>
      </c>
    </row>
    <row r="116" spans="1:6" hidden="1">
      <c r="A116" s="192" t="s">
        <v>347</v>
      </c>
      <c r="B116" s="193">
        <v>1</v>
      </c>
      <c r="C116" s="193">
        <v>13</v>
      </c>
      <c r="D116" s="194" t="s">
        <v>357</v>
      </c>
      <c r="E116" s="195" t="s">
        <v>341</v>
      </c>
      <c r="F116" s="196">
        <v>465.8</v>
      </c>
    </row>
    <row r="117" spans="1:6" ht="46.8" hidden="1">
      <c r="A117" s="192" t="s">
        <v>349</v>
      </c>
      <c r="B117" s="193">
        <v>1</v>
      </c>
      <c r="C117" s="193">
        <v>13</v>
      </c>
      <c r="D117" s="194" t="s">
        <v>357</v>
      </c>
      <c r="E117" s="195" t="s">
        <v>350</v>
      </c>
      <c r="F117" s="196">
        <v>465.8</v>
      </c>
    </row>
    <row r="118" spans="1:6" hidden="1">
      <c r="A118" s="192" t="s">
        <v>351</v>
      </c>
      <c r="B118" s="193">
        <v>1</v>
      </c>
      <c r="C118" s="193">
        <v>13</v>
      </c>
      <c r="D118" s="194" t="s">
        <v>358</v>
      </c>
      <c r="E118" s="195" t="s">
        <v>341</v>
      </c>
      <c r="F118" s="196">
        <v>1647.1</v>
      </c>
    </row>
    <row r="119" spans="1:6" ht="46.8" hidden="1">
      <c r="A119" s="192" t="s">
        <v>349</v>
      </c>
      <c r="B119" s="193">
        <v>1</v>
      </c>
      <c r="C119" s="193">
        <v>13</v>
      </c>
      <c r="D119" s="194" t="s">
        <v>358</v>
      </c>
      <c r="E119" s="195" t="s">
        <v>350</v>
      </c>
      <c r="F119" s="196">
        <v>1632.4</v>
      </c>
    </row>
    <row r="120" spans="1:6" hidden="1">
      <c r="A120" s="192" t="s">
        <v>359</v>
      </c>
      <c r="B120" s="193">
        <v>1</v>
      </c>
      <c r="C120" s="193">
        <v>13</v>
      </c>
      <c r="D120" s="194" t="s">
        <v>358</v>
      </c>
      <c r="E120" s="195" t="s">
        <v>360</v>
      </c>
      <c r="F120" s="196">
        <v>14.6</v>
      </c>
    </row>
    <row r="121" spans="1:6" hidden="1">
      <c r="A121" s="192" t="s">
        <v>361</v>
      </c>
      <c r="B121" s="193">
        <v>1</v>
      </c>
      <c r="C121" s="193">
        <v>13</v>
      </c>
      <c r="D121" s="194" t="s">
        <v>358</v>
      </c>
      <c r="E121" s="195" t="s">
        <v>362</v>
      </c>
      <c r="F121" s="196">
        <v>0.1</v>
      </c>
    </row>
    <row r="122" spans="1:6" ht="31.2" hidden="1">
      <c r="A122" s="192" t="s">
        <v>156</v>
      </c>
      <c r="B122" s="193">
        <v>1</v>
      </c>
      <c r="C122" s="193">
        <v>13</v>
      </c>
      <c r="D122" s="194" t="s">
        <v>363</v>
      </c>
      <c r="E122" s="195" t="s">
        <v>341</v>
      </c>
      <c r="F122" s="196">
        <v>554.1</v>
      </c>
    </row>
    <row r="123" spans="1:6" ht="46.8" hidden="1">
      <c r="A123" s="192" t="s">
        <v>349</v>
      </c>
      <c r="B123" s="193">
        <v>1</v>
      </c>
      <c r="C123" s="193">
        <v>13</v>
      </c>
      <c r="D123" s="194" t="s">
        <v>363</v>
      </c>
      <c r="E123" s="195" t="s">
        <v>350</v>
      </c>
      <c r="F123" s="196">
        <v>554.1</v>
      </c>
    </row>
    <row r="124" spans="1:6" hidden="1">
      <c r="A124" s="192" t="s">
        <v>418</v>
      </c>
      <c r="B124" s="193">
        <v>1</v>
      </c>
      <c r="C124" s="193">
        <v>13</v>
      </c>
      <c r="D124" s="194" t="s">
        <v>419</v>
      </c>
      <c r="E124" s="195" t="s">
        <v>341</v>
      </c>
      <c r="F124" s="196">
        <v>1472.2</v>
      </c>
    </row>
    <row r="125" spans="1:6" hidden="1">
      <c r="A125" s="192" t="s">
        <v>420</v>
      </c>
      <c r="B125" s="193">
        <v>1</v>
      </c>
      <c r="C125" s="193">
        <v>13</v>
      </c>
      <c r="D125" s="194" t="s">
        <v>421</v>
      </c>
      <c r="E125" s="195" t="s">
        <v>341</v>
      </c>
      <c r="F125" s="196">
        <v>1472.2</v>
      </c>
    </row>
    <row r="126" spans="1:6" hidden="1">
      <c r="A126" s="192" t="s">
        <v>422</v>
      </c>
      <c r="B126" s="193">
        <v>1</v>
      </c>
      <c r="C126" s="193">
        <v>13</v>
      </c>
      <c r="D126" s="194" t="s">
        <v>423</v>
      </c>
      <c r="E126" s="195" t="s">
        <v>341</v>
      </c>
      <c r="F126" s="196">
        <v>542.70000000000005</v>
      </c>
    </row>
    <row r="127" spans="1:6" hidden="1">
      <c r="A127" s="192" t="s">
        <v>359</v>
      </c>
      <c r="B127" s="193">
        <v>1</v>
      </c>
      <c r="C127" s="193">
        <v>13</v>
      </c>
      <c r="D127" s="194" t="s">
        <v>423</v>
      </c>
      <c r="E127" s="195" t="s">
        <v>360</v>
      </c>
      <c r="F127" s="196">
        <v>271.3</v>
      </c>
    </row>
    <row r="128" spans="1:6" hidden="1">
      <c r="A128" s="192" t="s">
        <v>361</v>
      </c>
      <c r="B128" s="193">
        <v>1</v>
      </c>
      <c r="C128" s="193">
        <v>13</v>
      </c>
      <c r="D128" s="194" t="s">
        <v>423</v>
      </c>
      <c r="E128" s="195" t="s">
        <v>362</v>
      </c>
      <c r="F128" s="196">
        <v>271.39999999999998</v>
      </c>
    </row>
    <row r="129" spans="1:6" ht="46.8" hidden="1">
      <c r="A129" s="192" t="s">
        <v>424</v>
      </c>
      <c r="B129" s="193">
        <v>1</v>
      </c>
      <c r="C129" s="193">
        <v>13</v>
      </c>
      <c r="D129" s="194" t="s">
        <v>425</v>
      </c>
      <c r="E129" s="195" t="s">
        <v>341</v>
      </c>
      <c r="F129" s="196">
        <v>926.5</v>
      </c>
    </row>
    <row r="130" spans="1:6" hidden="1">
      <c r="A130" s="192" t="s">
        <v>426</v>
      </c>
      <c r="B130" s="193">
        <v>1</v>
      </c>
      <c r="C130" s="193">
        <v>13</v>
      </c>
      <c r="D130" s="194" t="s">
        <v>425</v>
      </c>
      <c r="E130" s="195" t="s">
        <v>427</v>
      </c>
      <c r="F130" s="196">
        <v>926.5</v>
      </c>
    </row>
    <row r="131" spans="1:6" ht="31.2" hidden="1">
      <c r="A131" s="192" t="s">
        <v>428</v>
      </c>
      <c r="B131" s="193">
        <v>1</v>
      </c>
      <c r="C131" s="193">
        <v>13</v>
      </c>
      <c r="D131" s="194" t="s">
        <v>429</v>
      </c>
      <c r="E131" s="195" t="s">
        <v>341</v>
      </c>
      <c r="F131" s="196">
        <v>3</v>
      </c>
    </row>
    <row r="132" spans="1:6" hidden="1">
      <c r="A132" s="192" t="s">
        <v>426</v>
      </c>
      <c r="B132" s="193">
        <v>1</v>
      </c>
      <c r="C132" s="193">
        <v>13</v>
      </c>
      <c r="D132" s="194" t="s">
        <v>429</v>
      </c>
      <c r="E132" s="195" t="s">
        <v>427</v>
      </c>
      <c r="F132" s="196">
        <v>3</v>
      </c>
    </row>
    <row r="133" spans="1:6" hidden="1">
      <c r="A133" s="192" t="s">
        <v>430</v>
      </c>
      <c r="B133" s="193">
        <v>1</v>
      </c>
      <c r="C133" s="193">
        <v>13</v>
      </c>
      <c r="D133" s="194" t="s">
        <v>431</v>
      </c>
      <c r="E133" s="195" t="s">
        <v>341</v>
      </c>
      <c r="F133" s="196">
        <v>17441.5</v>
      </c>
    </row>
    <row r="134" spans="1:6" ht="31.2" hidden="1">
      <c r="A134" s="192" t="s">
        <v>432</v>
      </c>
      <c r="B134" s="193">
        <v>1</v>
      </c>
      <c r="C134" s="193">
        <v>13</v>
      </c>
      <c r="D134" s="194" t="s">
        <v>433</v>
      </c>
      <c r="E134" s="195" t="s">
        <v>341</v>
      </c>
      <c r="F134" s="196">
        <v>11148.9</v>
      </c>
    </row>
    <row r="135" spans="1:6" ht="46.8" hidden="1">
      <c r="A135" s="192" t="s">
        <v>349</v>
      </c>
      <c r="B135" s="193">
        <v>1</v>
      </c>
      <c r="C135" s="193">
        <v>13</v>
      </c>
      <c r="D135" s="194" t="s">
        <v>433</v>
      </c>
      <c r="E135" s="195" t="s">
        <v>350</v>
      </c>
      <c r="F135" s="196">
        <v>10331.4</v>
      </c>
    </row>
    <row r="136" spans="1:6" hidden="1">
      <c r="A136" s="192" t="s">
        <v>359</v>
      </c>
      <c r="B136" s="193">
        <v>1</v>
      </c>
      <c r="C136" s="193">
        <v>13</v>
      </c>
      <c r="D136" s="194" t="s">
        <v>433</v>
      </c>
      <c r="E136" s="195" t="s">
        <v>360</v>
      </c>
      <c r="F136" s="196">
        <v>814.8</v>
      </c>
    </row>
    <row r="137" spans="1:6" hidden="1">
      <c r="A137" s="192" t="s">
        <v>361</v>
      </c>
      <c r="B137" s="193">
        <v>1</v>
      </c>
      <c r="C137" s="193">
        <v>13</v>
      </c>
      <c r="D137" s="194" t="s">
        <v>433</v>
      </c>
      <c r="E137" s="195" t="s">
        <v>362</v>
      </c>
      <c r="F137" s="196">
        <v>2.7</v>
      </c>
    </row>
    <row r="138" spans="1:6" ht="31.2" hidden="1">
      <c r="A138" s="192" t="s">
        <v>156</v>
      </c>
      <c r="B138" s="193">
        <v>1</v>
      </c>
      <c r="C138" s="193">
        <v>13</v>
      </c>
      <c r="D138" s="194" t="s">
        <v>434</v>
      </c>
      <c r="E138" s="195" t="s">
        <v>341</v>
      </c>
      <c r="F138" s="196">
        <v>6292.6</v>
      </c>
    </row>
    <row r="139" spans="1:6" ht="46.8" hidden="1">
      <c r="A139" s="192" t="s">
        <v>349</v>
      </c>
      <c r="B139" s="193">
        <v>1</v>
      </c>
      <c r="C139" s="193">
        <v>13</v>
      </c>
      <c r="D139" s="194" t="s">
        <v>434</v>
      </c>
      <c r="E139" s="195" t="s">
        <v>350</v>
      </c>
      <c r="F139" s="196">
        <v>6292.6</v>
      </c>
    </row>
    <row r="140" spans="1:6" ht="31.2" hidden="1">
      <c r="A140" s="192" t="s">
        <v>435</v>
      </c>
      <c r="B140" s="193">
        <v>1</v>
      </c>
      <c r="C140" s="193">
        <v>13</v>
      </c>
      <c r="D140" s="194" t="s">
        <v>436</v>
      </c>
      <c r="E140" s="195" t="s">
        <v>341</v>
      </c>
      <c r="F140" s="196">
        <v>13032.2</v>
      </c>
    </row>
    <row r="141" spans="1:6" hidden="1">
      <c r="A141" s="192" t="s">
        <v>437</v>
      </c>
      <c r="B141" s="193">
        <v>1</v>
      </c>
      <c r="C141" s="193">
        <v>13</v>
      </c>
      <c r="D141" s="194" t="s">
        <v>438</v>
      </c>
      <c r="E141" s="195" t="s">
        <v>341</v>
      </c>
      <c r="F141" s="196">
        <v>730.2</v>
      </c>
    </row>
    <row r="142" spans="1:6" ht="31.2" hidden="1">
      <c r="A142" s="192" t="s">
        <v>439</v>
      </c>
      <c r="B142" s="193">
        <v>1</v>
      </c>
      <c r="C142" s="193">
        <v>13</v>
      </c>
      <c r="D142" s="194" t="s">
        <v>438</v>
      </c>
      <c r="E142" s="195" t="s">
        <v>440</v>
      </c>
      <c r="F142" s="196">
        <v>633.1</v>
      </c>
    </row>
    <row r="143" spans="1:6" ht="31.2" hidden="1">
      <c r="A143" s="192" t="s">
        <v>156</v>
      </c>
      <c r="B143" s="193">
        <v>1</v>
      </c>
      <c r="C143" s="193">
        <v>13</v>
      </c>
      <c r="D143" s="194" t="s">
        <v>441</v>
      </c>
      <c r="E143" s="195" t="s">
        <v>341</v>
      </c>
      <c r="F143" s="196">
        <v>97.1</v>
      </c>
    </row>
    <row r="144" spans="1:6" ht="31.2" hidden="1">
      <c r="A144" s="192" t="s">
        <v>439</v>
      </c>
      <c r="B144" s="193">
        <v>1</v>
      </c>
      <c r="C144" s="193">
        <v>13</v>
      </c>
      <c r="D144" s="194" t="s">
        <v>441</v>
      </c>
      <c r="E144" s="195" t="s">
        <v>440</v>
      </c>
      <c r="F144" s="196">
        <v>97.1</v>
      </c>
    </row>
    <row r="145" spans="1:6" hidden="1">
      <c r="A145" s="192" t="s">
        <v>442</v>
      </c>
      <c r="B145" s="193">
        <v>1</v>
      </c>
      <c r="C145" s="193">
        <v>13</v>
      </c>
      <c r="D145" s="194" t="s">
        <v>443</v>
      </c>
      <c r="E145" s="195" t="s">
        <v>341</v>
      </c>
      <c r="F145" s="196">
        <v>12302</v>
      </c>
    </row>
    <row r="146" spans="1:6" ht="31.2" hidden="1">
      <c r="A146" s="192" t="s">
        <v>439</v>
      </c>
      <c r="B146" s="193">
        <v>1</v>
      </c>
      <c r="C146" s="193">
        <v>13</v>
      </c>
      <c r="D146" s="194" t="s">
        <v>443</v>
      </c>
      <c r="E146" s="195" t="s">
        <v>440</v>
      </c>
      <c r="F146" s="196">
        <v>10948.2</v>
      </c>
    </row>
    <row r="147" spans="1:6" ht="31.2" hidden="1">
      <c r="A147" s="192" t="s">
        <v>156</v>
      </c>
      <c r="B147" s="193">
        <v>1</v>
      </c>
      <c r="C147" s="193">
        <v>13</v>
      </c>
      <c r="D147" s="194" t="s">
        <v>444</v>
      </c>
      <c r="E147" s="195" t="s">
        <v>341</v>
      </c>
      <c r="F147" s="196">
        <v>1353.8</v>
      </c>
    </row>
    <row r="148" spans="1:6" ht="31.2" hidden="1">
      <c r="A148" s="192" t="s">
        <v>439</v>
      </c>
      <c r="B148" s="193">
        <v>1</v>
      </c>
      <c r="C148" s="193">
        <v>13</v>
      </c>
      <c r="D148" s="194" t="s">
        <v>444</v>
      </c>
      <c r="E148" s="195" t="s">
        <v>440</v>
      </c>
      <c r="F148" s="196">
        <v>1353.8</v>
      </c>
    </row>
    <row r="149" spans="1:6" ht="31.2" hidden="1">
      <c r="A149" s="192" t="s">
        <v>387</v>
      </c>
      <c r="B149" s="193">
        <v>1</v>
      </c>
      <c r="C149" s="193">
        <v>13</v>
      </c>
      <c r="D149" s="194" t="s">
        <v>388</v>
      </c>
      <c r="E149" s="195" t="s">
        <v>341</v>
      </c>
      <c r="F149" s="196">
        <v>10.1</v>
      </c>
    </row>
    <row r="150" spans="1:6" ht="46.8" hidden="1">
      <c r="A150" s="192" t="s">
        <v>389</v>
      </c>
      <c r="B150" s="193">
        <v>1</v>
      </c>
      <c r="C150" s="193">
        <v>13</v>
      </c>
      <c r="D150" s="194" t="s">
        <v>390</v>
      </c>
      <c r="E150" s="195" t="s">
        <v>341</v>
      </c>
      <c r="F150" s="196">
        <v>10.1</v>
      </c>
    </row>
    <row r="151" spans="1:6" hidden="1">
      <c r="A151" s="192" t="s">
        <v>374</v>
      </c>
      <c r="B151" s="193">
        <v>1</v>
      </c>
      <c r="C151" s="193">
        <v>13</v>
      </c>
      <c r="D151" s="194" t="s">
        <v>391</v>
      </c>
      <c r="E151" s="195" t="s">
        <v>341</v>
      </c>
      <c r="F151" s="196">
        <v>10.1</v>
      </c>
    </row>
    <row r="152" spans="1:6" hidden="1">
      <c r="A152" s="192" t="s">
        <v>359</v>
      </c>
      <c r="B152" s="193">
        <v>1</v>
      </c>
      <c r="C152" s="193">
        <v>13</v>
      </c>
      <c r="D152" s="194" t="s">
        <v>391</v>
      </c>
      <c r="E152" s="195" t="s">
        <v>360</v>
      </c>
      <c r="F152" s="196">
        <v>10.1</v>
      </c>
    </row>
    <row r="153" spans="1:6" ht="31.2" hidden="1">
      <c r="A153" s="192" t="s">
        <v>445</v>
      </c>
      <c r="B153" s="193">
        <v>1</v>
      </c>
      <c r="C153" s="193">
        <v>13</v>
      </c>
      <c r="D153" s="194" t="s">
        <v>446</v>
      </c>
      <c r="E153" s="195" t="s">
        <v>341</v>
      </c>
      <c r="F153" s="196">
        <v>21</v>
      </c>
    </row>
    <row r="154" spans="1:6" ht="31.2" hidden="1">
      <c r="A154" s="192" t="s">
        <v>447</v>
      </c>
      <c r="B154" s="193">
        <v>1</v>
      </c>
      <c r="C154" s="193">
        <v>13</v>
      </c>
      <c r="D154" s="194" t="s">
        <v>448</v>
      </c>
      <c r="E154" s="195" t="s">
        <v>341</v>
      </c>
      <c r="F154" s="196">
        <v>21</v>
      </c>
    </row>
    <row r="155" spans="1:6" hidden="1">
      <c r="A155" s="192" t="s">
        <v>449</v>
      </c>
      <c r="B155" s="193">
        <v>1</v>
      </c>
      <c r="C155" s="193">
        <v>13</v>
      </c>
      <c r="D155" s="194" t="s">
        <v>450</v>
      </c>
      <c r="E155" s="195" t="s">
        <v>341</v>
      </c>
      <c r="F155" s="196">
        <v>21</v>
      </c>
    </row>
    <row r="156" spans="1:6" hidden="1">
      <c r="A156" s="192" t="s">
        <v>359</v>
      </c>
      <c r="B156" s="193">
        <v>1</v>
      </c>
      <c r="C156" s="193">
        <v>13</v>
      </c>
      <c r="D156" s="194" t="s">
        <v>450</v>
      </c>
      <c r="E156" s="195" t="s">
        <v>360</v>
      </c>
      <c r="F156" s="196">
        <v>21</v>
      </c>
    </row>
    <row r="157" spans="1:6" ht="46.8" hidden="1">
      <c r="A157" s="192" t="s">
        <v>451</v>
      </c>
      <c r="B157" s="193">
        <v>1</v>
      </c>
      <c r="C157" s="193">
        <v>13</v>
      </c>
      <c r="D157" s="194" t="s">
        <v>452</v>
      </c>
      <c r="E157" s="195" t="s">
        <v>341</v>
      </c>
      <c r="F157" s="196">
        <v>1050</v>
      </c>
    </row>
    <row r="158" spans="1:6" ht="31.2" hidden="1">
      <c r="A158" s="192" t="s">
        <v>453</v>
      </c>
      <c r="B158" s="193">
        <v>1</v>
      </c>
      <c r="C158" s="193">
        <v>13</v>
      </c>
      <c r="D158" s="194" t="s">
        <v>454</v>
      </c>
      <c r="E158" s="195" t="s">
        <v>341</v>
      </c>
      <c r="F158" s="196">
        <v>1050</v>
      </c>
    </row>
    <row r="159" spans="1:6" ht="31.2" hidden="1" customHeight="1">
      <c r="A159" s="192" t="s">
        <v>455</v>
      </c>
      <c r="B159" s="193">
        <v>1</v>
      </c>
      <c r="C159" s="193">
        <v>13</v>
      </c>
      <c r="D159" s="194" t="s">
        <v>456</v>
      </c>
      <c r="E159" s="195" t="s">
        <v>341</v>
      </c>
      <c r="F159" s="196">
        <v>1050</v>
      </c>
    </row>
    <row r="160" spans="1:6" hidden="1">
      <c r="A160" s="192" t="s">
        <v>359</v>
      </c>
      <c r="B160" s="193">
        <v>1</v>
      </c>
      <c r="C160" s="193">
        <v>13</v>
      </c>
      <c r="D160" s="194" t="s">
        <v>456</v>
      </c>
      <c r="E160" s="195" t="s">
        <v>360</v>
      </c>
      <c r="F160" s="196">
        <v>1050</v>
      </c>
    </row>
    <row r="161" spans="1:6" ht="31.2" hidden="1">
      <c r="A161" s="192" t="s">
        <v>457</v>
      </c>
      <c r="B161" s="193">
        <v>1</v>
      </c>
      <c r="C161" s="193">
        <v>13</v>
      </c>
      <c r="D161" s="194" t="s">
        <v>458</v>
      </c>
      <c r="E161" s="195" t="s">
        <v>341</v>
      </c>
      <c r="F161" s="196">
        <v>40</v>
      </c>
    </row>
    <row r="162" spans="1:6" ht="46.8" hidden="1">
      <c r="A162" s="192" t="s">
        <v>459</v>
      </c>
      <c r="B162" s="193">
        <v>1</v>
      </c>
      <c r="C162" s="193">
        <v>13</v>
      </c>
      <c r="D162" s="194" t="s">
        <v>460</v>
      </c>
      <c r="E162" s="195" t="s">
        <v>341</v>
      </c>
      <c r="F162" s="196">
        <v>35</v>
      </c>
    </row>
    <row r="163" spans="1:6" hidden="1">
      <c r="A163" s="192" t="s">
        <v>374</v>
      </c>
      <c r="B163" s="193">
        <v>1</v>
      </c>
      <c r="C163" s="193">
        <v>13</v>
      </c>
      <c r="D163" s="194" t="s">
        <v>461</v>
      </c>
      <c r="E163" s="195" t="s">
        <v>341</v>
      </c>
      <c r="F163" s="196">
        <v>35</v>
      </c>
    </row>
    <row r="164" spans="1:6" hidden="1">
      <c r="A164" s="192" t="s">
        <v>359</v>
      </c>
      <c r="B164" s="193">
        <v>1</v>
      </c>
      <c r="C164" s="193">
        <v>13</v>
      </c>
      <c r="D164" s="194" t="s">
        <v>461</v>
      </c>
      <c r="E164" s="195" t="s">
        <v>360</v>
      </c>
      <c r="F164" s="196">
        <v>35</v>
      </c>
    </row>
    <row r="165" spans="1:6" ht="31.2" hidden="1">
      <c r="A165" s="192" t="s">
        <v>462</v>
      </c>
      <c r="B165" s="193">
        <v>1</v>
      </c>
      <c r="C165" s="193">
        <v>13</v>
      </c>
      <c r="D165" s="194" t="s">
        <v>463</v>
      </c>
      <c r="E165" s="195" t="s">
        <v>341</v>
      </c>
      <c r="F165" s="196">
        <v>5</v>
      </c>
    </row>
    <row r="166" spans="1:6" hidden="1">
      <c r="A166" s="192" t="s">
        <v>374</v>
      </c>
      <c r="B166" s="193">
        <v>1</v>
      </c>
      <c r="C166" s="193">
        <v>13</v>
      </c>
      <c r="D166" s="194" t="s">
        <v>464</v>
      </c>
      <c r="E166" s="195" t="s">
        <v>341</v>
      </c>
      <c r="F166" s="196">
        <v>5</v>
      </c>
    </row>
    <row r="167" spans="1:6" hidden="1">
      <c r="A167" s="192" t="s">
        <v>359</v>
      </c>
      <c r="B167" s="193">
        <v>1</v>
      </c>
      <c r="C167" s="193">
        <v>13</v>
      </c>
      <c r="D167" s="194" t="s">
        <v>464</v>
      </c>
      <c r="E167" s="195" t="s">
        <v>360</v>
      </c>
      <c r="F167" s="196">
        <v>5</v>
      </c>
    </row>
    <row r="168" spans="1:6" ht="31.2" hidden="1">
      <c r="A168" s="192" t="s">
        <v>465</v>
      </c>
      <c r="B168" s="193">
        <v>1</v>
      </c>
      <c r="C168" s="193">
        <v>13</v>
      </c>
      <c r="D168" s="194" t="s">
        <v>466</v>
      </c>
      <c r="E168" s="195" t="s">
        <v>341</v>
      </c>
      <c r="F168" s="196">
        <v>15</v>
      </c>
    </row>
    <row r="169" spans="1:6" ht="31.2" hidden="1">
      <c r="A169" s="192" t="s">
        <v>467</v>
      </c>
      <c r="B169" s="193">
        <v>1</v>
      </c>
      <c r="C169" s="193">
        <v>13</v>
      </c>
      <c r="D169" s="194" t="s">
        <v>468</v>
      </c>
      <c r="E169" s="195" t="s">
        <v>341</v>
      </c>
      <c r="F169" s="196">
        <v>15</v>
      </c>
    </row>
    <row r="170" spans="1:6" hidden="1">
      <c r="A170" s="192" t="s">
        <v>374</v>
      </c>
      <c r="B170" s="193">
        <v>1</v>
      </c>
      <c r="C170" s="193">
        <v>13</v>
      </c>
      <c r="D170" s="194" t="s">
        <v>469</v>
      </c>
      <c r="E170" s="195" t="s">
        <v>341</v>
      </c>
      <c r="F170" s="196">
        <v>15</v>
      </c>
    </row>
    <row r="171" spans="1:6" hidden="1">
      <c r="A171" s="192" t="s">
        <v>359</v>
      </c>
      <c r="B171" s="193">
        <v>1</v>
      </c>
      <c r="C171" s="193">
        <v>13</v>
      </c>
      <c r="D171" s="194" t="s">
        <v>469</v>
      </c>
      <c r="E171" s="195" t="s">
        <v>360</v>
      </c>
      <c r="F171" s="196">
        <v>15</v>
      </c>
    </row>
    <row r="172" spans="1:6" s="191" customFormat="1">
      <c r="A172" s="186" t="s">
        <v>470</v>
      </c>
      <c r="B172" s="187">
        <v>4</v>
      </c>
      <c r="C172" s="187">
        <v>0</v>
      </c>
      <c r="D172" s="188" t="s">
        <v>341</v>
      </c>
      <c r="E172" s="189" t="s">
        <v>341</v>
      </c>
      <c r="F172" s="190">
        <v>90914.9</v>
      </c>
    </row>
    <row r="173" spans="1:6">
      <c r="A173" s="192" t="s">
        <v>471</v>
      </c>
      <c r="B173" s="193">
        <v>4</v>
      </c>
      <c r="C173" s="193">
        <v>5</v>
      </c>
      <c r="D173" s="194" t="s">
        <v>341</v>
      </c>
      <c r="E173" s="195" t="s">
        <v>341</v>
      </c>
      <c r="F173" s="196">
        <v>1070.7</v>
      </c>
    </row>
    <row r="174" spans="1:6" ht="31.2" hidden="1">
      <c r="A174" s="192" t="s">
        <v>343</v>
      </c>
      <c r="B174" s="193">
        <v>4</v>
      </c>
      <c r="C174" s="193">
        <v>5</v>
      </c>
      <c r="D174" s="194" t="s">
        <v>344</v>
      </c>
      <c r="E174" s="195" t="s">
        <v>341</v>
      </c>
      <c r="F174" s="196">
        <v>1070.7</v>
      </c>
    </row>
    <row r="175" spans="1:6" hidden="1">
      <c r="A175" s="192" t="s">
        <v>406</v>
      </c>
      <c r="B175" s="193">
        <v>4</v>
      </c>
      <c r="C175" s="193">
        <v>5</v>
      </c>
      <c r="D175" s="194" t="s">
        <v>407</v>
      </c>
      <c r="E175" s="195" t="s">
        <v>341</v>
      </c>
      <c r="F175" s="196">
        <v>1070.7</v>
      </c>
    </row>
    <row r="176" spans="1:6" ht="31.2" hidden="1">
      <c r="A176" s="192" t="s">
        <v>472</v>
      </c>
      <c r="B176" s="193">
        <v>4</v>
      </c>
      <c r="C176" s="193">
        <v>5</v>
      </c>
      <c r="D176" s="194" t="s">
        <v>473</v>
      </c>
      <c r="E176" s="195" t="s">
        <v>341</v>
      </c>
      <c r="F176" s="196">
        <v>1070.7</v>
      </c>
    </row>
    <row r="177" spans="1:6" hidden="1">
      <c r="A177" s="192" t="s">
        <v>359</v>
      </c>
      <c r="B177" s="193">
        <v>4</v>
      </c>
      <c r="C177" s="193">
        <v>5</v>
      </c>
      <c r="D177" s="194" t="s">
        <v>473</v>
      </c>
      <c r="E177" s="195" t="s">
        <v>360</v>
      </c>
      <c r="F177" s="196">
        <v>1070.7</v>
      </c>
    </row>
    <row r="178" spans="1:6">
      <c r="A178" s="192" t="s">
        <v>474</v>
      </c>
      <c r="B178" s="193">
        <v>4</v>
      </c>
      <c r="C178" s="193">
        <v>9</v>
      </c>
      <c r="D178" s="194" t="s">
        <v>341</v>
      </c>
      <c r="E178" s="195" t="s">
        <v>341</v>
      </c>
      <c r="F178" s="196">
        <v>89684.2</v>
      </c>
    </row>
    <row r="179" spans="1:6" ht="31.2" hidden="1">
      <c r="A179" s="192" t="s">
        <v>475</v>
      </c>
      <c r="B179" s="193">
        <v>4</v>
      </c>
      <c r="C179" s="193">
        <v>9</v>
      </c>
      <c r="D179" s="194" t="s">
        <v>476</v>
      </c>
      <c r="E179" s="195" t="s">
        <v>341</v>
      </c>
      <c r="F179" s="196">
        <v>89684.2</v>
      </c>
    </row>
    <row r="180" spans="1:6" ht="62.4" hidden="1">
      <c r="A180" s="192" t="s">
        <v>477</v>
      </c>
      <c r="B180" s="193">
        <v>4</v>
      </c>
      <c r="C180" s="193">
        <v>9</v>
      </c>
      <c r="D180" s="194" t="s">
        <v>478</v>
      </c>
      <c r="E180" s="195" t="s">
        <v>341</v>
      </c>
      <c r="F180" s="196">
        <v>89684.2</v>
      </c>
    </row>
    <row r="181" spans="1:6" ht="31.2" hidden="1">
      <c r="A181" s="192" t="s">
        <v>479</v>
      </c>
      <c r="B181" s="193">
        <v>4</v>
      </c>
      <c r="C181" s="193">
        <v>9</v>
      </c>
      <c r="D181" s="194" t="s">
        <v>480</v>
      </c>
      <c r="E181" s="195" t="s">
        <v>341</v>
      </c>
      <c r="F181" s="196">
        <v>29904.5</v>
      </c>
    </row>
    <row r="182" spans="1:6" ht="31.2" hidden="1">
      <c r="A182" s="192" t="s">
        <v>481</v>
      </c>
      <c r="B182" s="193">
        <v>4</v>
      </c>
      <c r="C182" s="193">
        <v>9</v>
      </c>
      <c r="D182" s="194" t="s">
        <v>480</v>
      </c>
      <c r="E182" s="195" t="s">
        <v>482</v>
      </c>
      <c r="F182" s="196">
        <v>29904.5</v>
      </c>
    </row>
    <row r="183" spans="1:6" ht="93.6" hidden="1">
      <c r="A183" s="192" t="s">
        <v>483</v>
      </c>
      <c r="B183" s="193">
        <v>4</v>
      </c>
      <c r="C183" s="193">
        <v>9</v>
      </c>
      <c r="D183" s="194" t="s">
        <v>484</v>
      </c>
      <c r="E183" s="195" t="s">
        <v>341</v>
      </c>
      <c r="F183" s="196">
        <v>3749.6</v>
      </c>
    </row>
    <row r="184" spans="1:6" ht="31.2" hidden="1">
      <c r="A184" s="192" t="s">
        <v>481</v>
      </c>
      <c r="B184" s="193">
        <v>4</v>
      </c>
      <c r="C184" s="193">
        <v>9</v>
      </c>
      <c r="D184" s="194" t="s">
        <v>484</v>
      </c>
      <c r="E184" s="195" t="s">
        <v>482</v>
      </c>
      <c r="F184" s="196">
        <v>3749.6</v>
      </c>
    </row>
    <row r="185" spans="1:6" ht="93.6" hidden="1">
      <c r="A185" s="192" t="s">
        <v>485</v>
      </c>
      <c r="B185" s="193">
        <v>4</v>
      </c>
      <c r="C185" s="193">
        <v>9</v>
      </c>
      <c r="D185" s="194" t="s">
        <v>486</v>
      </c>
      <c r="E185" s="195" t="s">
        <v>341</v>
      </c>
      <c r="F185" s="196">
        <v>56030.1</v>
      </c>
    </row>
    <row r="186" spans="1:6" ht="31.2" hidden="1">
      <c r="A186" s="192" t="s">
        <v>481</v>
      </c>
      <c r="B186" s="193">
        <v>4</v>
      </c>
      <c r="C186" s="193">
        <v>9</v>
      </c>
      <c r="D186" s="194" t="s">
        <v>486</v>
      </c>
      <c r="E186" s="195" t="s">
        <v>482</v>
      </c>
      <c r="F186" s="196">
        <v>56030.1</v>
      </c>
    </row>
    <row r="187" spans="1:6">
      <c r="A187" s="192" t="s">
        <v>487</v>
      </c>
      <c r="B187" s="193">
        <v>4</v>
      </c>
      <c r="C187" s="193">
        <v>12</v>
      </c>
      <c r="D187" s="194" t="s">
        <v>341</v>
      </c>
      <c r="E187" s="195" t="s">
        <v>341</v>
      </c>
      <c r="F187" s="196">
        <v>160</v>
      </c>
    </row>
    <row r="188" spans="1:6" ht="46.8" hidden="1">
      <c r="A188" s="192" t="s">
        <v>451</v>
      </c>
      <c r="B188" s="193">
        <v>4</v>
      </c>
      <c r="C188" s="193">
        <v>12</v>
      </c>
      <c r="D188" s="194" t="s">
        <v>452</v>
      </c>
      <c r="E188" s="195" t="s">
        <v>341</v>
      </c>
      <c r="F188" s="196">
        <v>115</v>
      </c>
    </row>
    <row r="189" spans="1:6" ht="31.2" hidden="1">
      <c r="A189" s="192" t="s">
        <v>453</v>
      </c>
      <c r="B189" s="193">
        <v>4</v>
      </c>
      <c r="C189" s="193">
        <v>12</v>
      </c>
      <c r="D189" s="194" t="s">
        <v>454</v>
      </c>
      <c r="E189" s="195" t="s">
        <v>341</v>
      </c>
      <c r="F189" s="196">
        <v>115</v>
      </c>
    </row>
    <row r="190" spans="1:6" ht="31.2" hidden="1" customHeight="1">
      <c r="A190" s="192" t="s">
        <v>455</v>
      </c>
      <c r="B190" s="193">
        <v>4</v>
      </c>
      <c r="C190" s="193">
        <v>12</v>
      </c>
      <c r="D190" s="194" t="s">
        <v>456</v>
      </c>
      <c r="E190" s="195" t="s">
        <v>341</v>
      </c>
      <c r="F190" s="196">
        <v>115</v>
      </c>
    </row>
    <row r="191" spans="1:6" hidden="1">
      <c r="A191" s="192" t="s">
        <v>359</v>
      </c>
      <c r="B191" s="193">
        <v>4</v>
      </c>
      <c r="C191" s="193">
        <v>12</v>
      </c>
      <c r="D191" s="194" t="s">
        <v>456</v>
      </c>
      <c r="E191" s="195" t="s">
        <v>360</v>
      </c>
      <c r="F191" s="196">
        <v>115</v>
      </c>
    </row>
    <row r="192" spans="1:6" ht="31.2" hidden="1">
      <c r="A192" s="192" t="s">
        <v>488</v>
      </c>
      <c r="B192" s="193">
        <v>4</v>
      </c>
      <c r="C192" s="193">
        <v>12</v>
      </c>
      <c r="D192" s="194" t="s">
        <v>489</v>
      </c>
      <c r="E192" s="195" t="s">
        <v>341</v>
      </c>
      <c r="F192" s="196">
        <v>45</v>
      </c>
    </row>
    <row r="193" spans="1:6" ht="31.2" hidden="1">
      <c r="A193" s="192" t="s">
        <v>490</v>
      </c>
      <c r="B193" s="193">
        <v>4</v>
      </c>
      <c r="C193" s="193">
        <v>12</v>
      </c>
      <c r="D193" s="194" t="s">
        <v>491</v>
      </c>
      <c r="E193" s="195" t="s">
        <v>341</v>
      </c>
      <c r="F193" s="196">
        <v>45</v>
      </c>
    </row>
    <row r="194" spans="1:6" ht="46.95" hidden="1" customHeight="1">
      <c r="A194" s="192" t="s">
        <v>492</v>
      </c>
      <c r="B194" s="193">
        <v>4</v>
      </c>
      <c r="C194" s="193">
        <v>12</v>
      </c>
      <c r="D194" s="194" t="s">
        <v>493</v>
      </c>
      <c r="E194" s="195" t="s">
        <v>341</v>
      </c>
      <c r="F194" s="196">
        <v>45</v>
      </c>
    </row>
    <row r="195" spans="1:6" hidden="1">
      <c r="A195" s="192" t="s">
        <v>361</v>
      </c>
      <c r="B195" s="193">
        <v>4</v>
      </c>
      <c r="C195" s="193">
        <v>12</v>
      </c>
      <c r="D195" s="194" t="s">
        <v>493</v>
      </c>
      <c r="E195" s="195" t="s">
        <v>362</v>
      </c>
      <c r="F195" s="196">
        <v>45</v>
      </c>
    </row>
    <row r="196" spans="1:6" s="191" customFormat="1">
      <c r="A196" s="186" t="s">
        <v>494</v>
      </c>
      <c r="B196" s="187">
        <v>5</v>
      </c>
      <c r="C196" s="187">
        <v>0</v>
      </c>
      <c r="D196" s="188" t="s">
        <v>341</v>
      </c>
      <c r="E196" s="189" t="s">
        <v>341</v>
      </c>
      <c r="F196" s="190">
        <v>5083.8</v>
      </c>
    </row>
    <row r="197" spans="1:6">
      <c r="A197" s="192" t="s">
        <v>495</v>
      </c>
      <c r="B197" s="193">
        <v>5</v>
      </c>
      <c r="C197" s="193">
        <v>1</v>
      </c>
      <c r="D197" s="194" t="s">
        <v>341</v>
      </c>
      <c r="E197" s="195" t="s">
        <v>341</v>
      </c>
      <c r="F197" s="196">
        <v>130.4</v>
      </c>
    </row>
    <row r="198" spans="1:6" hidden="1">
      <c r="A198" s="192" t="s">
        <v>496</v>
      </c>
      <c r="B198" s="193">
        <v>5</v>
      </c>
      <c r="C198" s="193">
        <v>1</v>
      </c>
      <c r="D198" s="194" t="s">
        <v>497</v>
      </c>
      <c r="E198" s="195" t="s">
        <v>341</v>
      </c>
      <c r="F198" s="196">
        <v>130.4</v>
      </c>
    </row>
    <row r="199" spans="1:6" hidden="1">
      <c r="A199" s="192" t="s">
        <v>498</v>
      </c>
      <c r="B199" s="193">
        <v>5</v>
      </c>
      <c r="C199" s="193">
        <v>1</v>
      </c>
      <c r="D199" s="194" t="s">
        <v>499</v>
      </c>
      <c r="E199" s="195" t="s">
        <v>341</v>
      </c>
      <c r="F199" s="196">
        <v>130.4</v>
      </c>
    </row>
    <row r="200" spans="1:6" hidden="1">
      <c r="A200" s="192" t="s">
        <v>500</v>
      </c>
      <c r="B200" s="193">
        <v>5</v>
      </c>
      <c r="C200" s="193">
        <v>1</v>
      </c>
      <c r="D200" s="194" t="s">
        <v>501</v>
      </c>
      <c r="E200" s="195" t="s">
        <v>341</v>
      </c>
      <c r="F200" s="196">
        <v>130.4</v>
      </c>
    </row>
    <row r="201" spans="1:6" hidden="1">
      <c r="A201" s="192" t="s">
        <v>359</v>
      </c>
      <c r="B201" s="193">
        <v>5</v>
      </c>
      <c r="C201" s="193">
        <v>1</v>
      </c>
      <c r="D201" s="194" t="s">
        <v>501</v>
      </c>
      <c r="E201" s="195" t="s">
        <v>360</v>
      </c>
      <c r="F201" s="196">
        <v>130.4</v>
      </c>
    </row>
    <row r="202" spans="1:6">
      <c r="A202" s="192" t="s">
        <v>502</v>
      </c>
      <c r="B202" s="193">
        <v>5</v>
      </c>
      <c r="C202" s="193">
        <v>5</v>
      </c>
      <c r="D202" s="194" t="s">
        <v>341</v>
      </c>
      <c r="E202" s="195" t="s">
        <v>341</v>
      </c>
      <c r="F202" s="196">
        <v>4953.3999999999996</v>
      </c>
    </row>
    <row r="203" spans="1:6" ht="31.2" hidden="1">
      <c r="A203" s="192" t="s">
        <v>343</v>
      </c>
      <c r="B203" s="193">
        <v>5</v>
      </c>
      <c r="C203" s="193">
        <v>5</v>
      </c>
      <c r="D203" s="194" t="s">
        <v>344</v>
      </c>
      <c r="E203" s="195" t="s">
        <v>341</v>
      </c>
      <c r="F203" s="196">
        <v>4953.3999999999996</v>
      </c>
    </row>
    <row r="204" spans="1:6" hidden="1">
      <c r="A204" s="192" t="s">
        <v>355</v>
      </c>
      <c r="B204" s="193">
        <v>5</v>
      </c>
      <c r="C204" s="193">
        <v>5</v>
      </c>
      <c r="D204" s="194" t="s">
        <v>356</v>
      </c>
      <c r="E204" s="195" t="s">
        <v>341</v>
      </c>
      <c r="F204" s="196">
        <v>4953.3999999999996</v>
      </c>
    </row>
    <row r="205" spans="1:6" hidden="1">
      <c r="A205" s="192" t="s">
        <v>347</v>
      </c>
      <c r="B205" s="193">
        <v>5</v>
      </c>
      <c r="C205" s="193">
        <v>5</v>
      </c>
      <c r="D205" s="194" t="s">
        <v>357</v>
      </c>
      <c r="E205" s="195" t="s">
        <v>341</v>
      </c>
      <c r="F205" s="196">
        <v>1051.5</v>
      </c>
    </row>
    <row r="206" spans="1:6" ht="46.8" hidden="1">
      <c r="A206" s="192" t="s">
        <v>349</v>
      </c>
      <c r="B206" s="193">
        <v>5</v>
      </c>
      <c r="C206" s="193">
        <v>5</v>
      </c>
      <c r="D206" s="194" t="s">
        <v>357</v>
      </c>
      <c r="E206" s="195" t="s">
        <v>350</v>
      </c>
      <c r="F206" s="196">
        <v>1051.5</v>
      </c>
    </row>
    <row r="207" spans="1:6" hidden="1">
      <c r="A207" s="192" t="s">
        <v>351</v>
      </c>
      <c r="B207" s="193">
        <v>5</v>
      </c>
      <c r="C207" s="193">
        <v>5</v>
      </c>
      <c r="D207" s="194" t="s">
        <v>358</v>
      </c>
      <c r="E207" s="195" t="s">
        <v>341</v>
      </c>
      <c r="F207" s="196">
        <v>3178.5</v>
      </c>
    </row>
    <row r="208" spans="1:6" ht="46.8" hidden="1">
      <c r="A208" s="192" t="s">
        <v>349</v>
      </c>
      <c r="B208" s="193">
        <v>5</v>
      </c>
      <c r="C208" s="193">
        <v>5</v>
      </c>
      <c r="D208" s="194" t="s">
        <v>358</v>
      </c>
      <c r="E208" s="195" t="s">
        <v>350</v>
      </c>
      <c r="F208" s="196">
        <v>3165.9</v>
      </c>
    </row>
    <row r="209" spans="1:6" hidden="1">
      <c r="A209" s="192" t="s">
        <v>359</v>
      </c>
      <c r="B209" s="193">
        <v>5</v>
      </c>
      <c r="C209" s="193">
        <v>5</v>
      </c>
      <c r="D209" s="194" t="s">
        <v>358</v>
      </c>
      <c r="E209" s="195" t="s">
        <v>360</v>
      </c>
      <c r="F209" s="196">
        <v>12.2</v>
      </c>
    </row>
    <row r="210" spans="1:6" hidden="1">
      <c r="A210" s="192" t="s">
        <v>361</v>
      </c>
      <c r="B210" s="193">
        <v>5</v>
      </c>
      <c r="C210" s="193">
        <v>5</v>
      </c>
      <c r="D210" s="194" t="s">
        <v>358</v>
      </c>
      <c r="E210" s="195" t="s">
        <v>362</v>
      </c>
      <c r="F210" s="196">
        <v>0.4</v>
      </c>
    </row>
    <row r="211" spans="1:6" ht="31.2" hidden="1">
      <c r="A211" s="192" t="s">
        <v>156</v>
      </c>
      <c r="B211" s="193">
        <v>5</v>
      </c>
      <c r="C211" s="193">
        <v>5</v>
      </c>
      <c r="D211" s="194" t="s">
        <v>363</v>
      </c>
      <c r="E211" s="195" t="s">
        <v>341</v>
      </c>
      <c r="F211" s="196">
        <v>723.4</v>
      </c>
    </row>
    <row r="212" spans="1:6" ht="46.8" hidden="1">
      <c r="A212" s="192" t="s">
        <v>349</v>
      </c>
      <c r="B212" s="193">
        <v>5</v>
      </c>
      <c r="C212" s="193">
        <v>5</v>
      </c>
      <c r="D212" s="194" t="s">
        <v>363</v>
      </c>
      <c r="E212" s="195" t="s">
        <v>350</v>
      </c>
      <c r="F212" s="196">
        <v>723.4</v>
      </c>
    </row>
    <row r="213" spans="1:6" s="191" customFormat="1">
      <c r="A213" s="186" t="s">
        <v>503</v>
      </c>
      <c r="B213" s="187">
        <v>6</v>
      </c>
      <c r="C213" s="187">
        <v>0</v>
      </c>
      <c r="D213" s="188" t="s">
        <v>341</v>
      </c>
      <c r="E213" s="189" t="s">
        <v>341</v>
      </c>
      <c r="F213" s="190">
        <v>905.3</v>
      </c>
    </row>
    <row r="214" spans="1:6">
      <c r="A214" s="192" t="s">
        <v>504</v>
      </c>
      <c r="B214" s="193">
        <v>6</v>
      </c>
      <c r="C214" s="193">
        <v>5</v>
      </c>
      <c r="D214" s="194" t="s">
        <v>341</v>
      </c>
      <c r="E214" s="195" t="s">
        <v>341</v>
      </c>
      <c r="F214" s="196">
        <v>905.3</v>
      </c>
    </row>
    <row r="215" spans="1:6" hidden="1">
      <c r="A215" s="192" t="s">
        <v>505</v>
      </c>
      <c r="B215" s="193">
        <v>6</v>
      </c>
      <c r="C215" s="193">
        <v>5</v>
      </c>
      <c r="D215" s="194" t="s">
        <v>506</v>
      </c>
      <c r="E215" s="195" t="s">
        <v>341</v>
      </c>
      <c r="F215" s="196">
        <v>905.3</v>
      </c>
    </row>
    <row r="216" spans="1:6" ht="31.2" hidden="1">
      <c r="A216" s="192" t="s">
        <v>507</v>
      </c>
      <c r="B216" s="193">
        <v>6</v>
      </c>
      <c r="C216" s="193">
        <v>5</v>
      </c>
      <c r="D216" s="194" t="s">
        <v>508</v>
      </c>
      <c r="E216" s="195" t="s">
        <v>341</v>
      </c>
      <c r="F216" s="196">
        <v>905.3</v>
      </c>
    </row>
    <row r="217" spans="1:6" hidden="1">
      <c r="A217" s="192" t="s">
        <v>359</v>
      </c>
      <c r="B217" s="193">
        <v>6</v>
      </c>
      <c r="C217" s="193">
        <v>5</v>
      </c>
      <c r="D217" s="194" t="s">
        <v>508</v>
      </c>
      <c r="E217" s="195" t="s">
        <v>360</v>
      </c>
      <c r="F217" s="196">
        <v>905.3</v>
      </c>
    </row>
    <row r="218" spans="1:6" s="191" customFormat="1">
      <c r="A218" s="186" t="s">
        <v>509</v>
      </c>
      <c r="B218" s="187">
        <v>7</v>
      </c>
      <c r="C218" s="187">
        <v>0</v>
      </c>
      <c r="D218" s="188" t="s">
        <v>341</v>
      </c>
      <c r="E218" s="189" t="s">
        <v>341</v>
      </c>
      <c r="F218" s="190">
        <v>576006.6</v>
      </c>
    </row>
    <row r="219" spans="1:6">
      <c r="A219" s="192" t="s">
        <v>510</v>
      </c>
      <c r="B219" s="193">
        <v>7</v>
      </c>
      <c r="C219" s="193">
        <v>1</v>
      </c>
      <c r="D219" s="194" t="s">
        <v>341</v>
      </c>
      <c r="E219" s="195" t="s">
        <v>341</v>
      </c>
      <c r="F219" s="196">
        <v>154709.29999999999</v>
      </c>
    </row>
    <row r="220" spans="1:6" hidden="1">
      <c r="A220" s="192" t="s">
        <v>511</v>
      </c>
      <c r="B220" s="193">
        <v>7</v>
      </c>
      <c r="C220" s="193">
        <v>1</v>
      </c>
      <c r="D220" s="194" t="s">
        <v>512</v>
      </c>
      <c r="E220" s="195" t="s">
        <v>341</v>
      </c>
      <c r="F220" s="196">
        <v>153615.79999999999</v>
      </c>
    </row>
    <row r="221" spans="1:6" ht="31.2" hidden="1">
      <c r="A221" s="192" t="s">
        <v>432</v>
      </c>
      <c r="B221" s="193">
        <v>7</v>
      </c>
      <c r="C221" s="193">
        <v>1</v>
      </c>
      <c r="D221" s="194" t="s">
        <v>513</v>
      </c>
      <c r="E221" s="195" t="s">
        <v>341</v>
      </c>
      <c r="F221" s="196">
        <v>29372.7</v>
      </c>
    </row>
    <row r="222" spans="1:6" ht="46.8" hidden="1">
      <c r="A222" s="192" t="s">
        <v>349</v>
      </c>
      <c r="B222" s="193">
        <v>7</v>
      </c>
      <c r="C222" s="193">
        <v>1</v>
      </c>
      <c r="D222" s="194" t="s">
        <v>513</v>
      </c>
      <c r="E222" s="195" t="s">
        <v>350</v>
      </c>
      <c r="F222" s="196">
        <v>2</v>
      </c>
    </row>
    <row r="223" spans="1:6" hidden="1">
      <c r="A223" s="192" t="s">
        <v>359</v>
      </c>
      <c r="B223" s="193">
        <v>7</v>
      </c>
      <c r="C223" s="193">
        <v>1</v>
      </c>
      <c r="D223" s="194" t="s">
        <v>513</v>
      </c>
      <c r="E223" s="195" t="s">
        <v>360</v>
      </c>
      <c r="F223" s="196">
        <v>29070.799999999999</v>
      </c>
    </row>
    <row r="224" spans="1:6" hidden="1">
      <c r="A224" s="192" t="s">
        <v>361</v>
      </c>
      <c r="B224" s="193">
        <v>7</v>
      </c>
      <c r="C224" s="193">
        <v>1</v>
      </c>
      <c r="D224" s="194" t="s">
        <v>513</v>
      </c>
      <c r="E224" s="195" t="s">
        <v>362</v>
      </c>
      <c r="F224" s="196">
        <v>299.89999999999998</v>
      </c>
    </row>
    <row r="225" spans="1:6" ht="31.2" hidden="1">
      <c r="A225" s="192" t="s">
        <v>156</v>
      </c>
      <c r="B225" s="193">
        <v>7</v>
      </c>
      <c r="C225" s="193">
        <v>1</v>
      </c>
      <c r="D225" s="194" t="s">
        <v>514</v>
      </c>
      <c r="E225" s="195" t="s">
        <v>341</v>
      </c>
      <c r="F225" s="196">
        <v>2566.8000000000002</v>
      </c>
    </row>
    <row r="226" spans="1:6" hidden="1">
      <c r="A226" s="192" t="s">
        <v>359</v>
      </c>
      <c r="B226" s="193">
        <v>7</v>
      </c>
      <c r="C226" s="193">
        <v>1</v>
      </c>
      <c r="D226" s="194" t="s">
        <v>514</v>
      </c>
      <c r="E226" s="195" t="s">
        <v>360</v>
      </c>
      <c r="F226" s="196">
        <v>2566.8000000000002</v>
      </c>
    </row>
    <row r="227" spans="1:6" ht="46.8" hidden="1">
      <c r="A227" s="192" t="s">
        <v>515</v>
      </c>
      <c r="B227" s="193">
        <v>7</v>
      </c>
      <c r="C227" s="193">
        <v>1</v>
      </c>
      <c r="D227" s="194" t="s">
        <v>516</v>
      </c>
      <c r="E227" s="195" t="s">
        <v>341</v>
      </c>
      <c r="F227" s="196">
        <v>121676.3</v>
      </c>
    </row>
    <row r="228" spans="1:6" ht="46.8" hidden="1">
      <c r="A228" s="192" t="s">
        <v>349</v>
      </c>
      <c r="B228" s="193">
        <v>7</v>
      </c>
      <c r="C228" s="193">
        <v>1</v>
      </c>
      <c r="D228" s="194" t="s">
        <v>516</v>
      </c>
      <c r="E228" s="195" t="s">
        <v>350</v>
      </c>
      <c r="F228" s="196">
        <v>120867.8</v>
      </c>
    </row>
    <row r="229" spans="1:6" hidden="1">
      <c r="A229" s="192" t="s">
        <v>359</v>
      </c>
      <c r="B229" s="193">
        <v>7</v>
      </c>
      <c r="C229" s="193">
        <v>1</v>
      </c>
      <c r="D229" s="194" t="s">
        <v>516</v>
      </c>
      <c r="E229" s="195" t="s">
        <v>360</v>
      </c>
      <c r="F229" s="196">
        <v>808.5</v>
      </c>
    </row>
    <row r="230" spans="1:6" ht="31.2" hidden="1">
      <c r="A230" s="192" t="s">
        <v>517</v>
      </c>
      <c r="B230" s="193">
        <v>7</v>
      </c>
      <c r="C230" s="193">
        <v>1</v>
      </c>
      <c r="D230" s="194" t="s">
        <v>518</v>
      </c>
      <c r="E230" s="195" t="s">
        <v>341</v>
      </c>
      <c r="F230" s="196">
        <v>303</v>
      </c>
    </row>
    <row r="231" spans="1:6" ht="31.2" hidden="1">
      <c r="A231" s="192" t="s">
        <v>519</v>
      </c>
      <c r="B231" s="193">
        <v>7</v>
      </c>
      <c r="C231" s="193">
        <v>1</v>
      </c>
      <c r="D231" s="194" t="s">
        <v>520</v>
      </c>
      <c r="E231" s="195" t="s">
        <v>341</v>
      </c>
      <c r="F231" s="196">
        <v>303</v>
      </c>
    </row>
    <row r="232" spans="1:6" hidden="1">
      <c r="A232" s="192" t="s">
        <v>374</v>
      </c>
      <c r="B232" s="193">
        <v>7</v>
      </c>
      <c r="C232" s="193">
        <v>1</v>
      </c>
      <c r="D232" s="194" t="s">
        <v>521</v>
      </c>
      <c r="E232" s="195" t="s">
        <v>341</v>
      </c>
      <c r="F232" s="196">
        <v>303</v>
      </c>
    </row>
    <row r="233" spans="1:6" hidden="1">
      <c r="A233" s="192" t="s">
        <v>359</v>
      </c>
      <c r="B233" s="193">
        <v>7</v>
      </c>
      <c r="C233" s="193">
        <v>1</v>
      </c>
      <c r="D233" s="194" t="s">
        <v>521</v>
      </c>
      <c r="E233" s="195" t="s">
        <v>360</v>
      </c>
      <c r="F233" s="196">
        <v>303</v>
      </c>
    </row>
    <row r="234" spans="1:6" ht="31.2" hidden="1">
      <c r="A234" s="192" t="s">
        <v>522</v>
      </c>
      <c r="B234" s="193">
        <v>7</v>
      </c>
      <c r="C234" s="193">
        <v>1</v>
      </c>
      <c r="D234" s="194" t="s">
        <v>523</v>
      </c>
      <c r="E234" s="195" t="s">
        <v>341</v>
      </c>
      <c r="F234" s="196">
        <v>184.1</v>
      </c>
    </row>
    <row r="235" spans="1:6" hidden="1">
      <c r="A235" s="192" t="s">
        <v>524</v>
      </c>
      <c r="B235" s="193">
        <v>7</v>
      </c>
      <c r="C235" s="193">
        <v>1</v>
      </c>
      <c r="D235" s="194" t="s">
        <v>525</v>
      </c>
      <c r="E235" s="195" t="s">
        <v>341</v>
      </c>
      <c r="F235" s="196">
        <v>28.9</v>
      </c>
    </row>
    <row r="236" spans="1:6" hidden="1">
      <c r="A236" s="192" t="s">
        <v>374</v>
      </c>
      <c r="B236" s="193">
        <v>7</v>
      </c>
      <c r="C236" s="193">
        <v>1</v>
      </c>
      <c r="D236" s="194" t="s">
        <v>526</v>
      </c>
      <c r="E236" s="195" t="s">
        <v>341</v>
      </c>
      <c r="F236" s="196">
        <v>28.9</v>
      </c>
    </row>
    <row r="237" spans="1:6" hidden="1">
      <c r="A237" s="192" t="s">
        <v>359</v>
      </c>
      <c r="B237" s="193">
        <v>7</v>
      </c>
      <c r="C237" s="193">
        <v>1</v>
      </c>
      <c r="D237" s="194" t="s">
        <v>526</v>
      </c>
      <c r="E237" s="195" t="s">
        <v>360</v>
      </c>
      <c r="F237" s="196">
        <v>28.9</v>
      </c>
    </row>
    <row r="238" spans="1:6" ht="31.2" hidden="1">
      <c r="A238" s="192" t="s">
        <v>527</v>
      </c>
      <c r="B238" s="193">
        <v>7</v>
      </c>
      <c r="C238" s="193">
        <v>1</v>
      </c>
      <c r="D238" s="194" t="s">
        <v>528</v>
      </c>
      <c r="E238" s="195" t="s">
        <v>341</v>
      </c>
      <c r="F238" s="196">
        <v>155.19999999999999</v>
      </c>
    </row>
    <row r="239" spans="1:6" hidden="1">
      <c r="A239" s="192" t="s">
        <v>374</v>
      </c>
      <c r="B239" s="193">
        <v>7</v>
      </c>
      <c r="C239" s="193">
        <v>1</v>
      </c>
      <c r="D239" s="194" t="s">
        <v>529</v>
      </c>
      <c r="E239" s="195" t="s">
        <v>341</v>
      </c>
      <c r="F239" s="196">
        <v>155.19999999999999</v>
      </c>
    </row>
    <row r="240" spans="1:6" hidden="1">
      <c r="A240" s="192" t="s">
        <v>359</v>
      </c>
      <c r="B240" s="193">
        <v>7</v>
      </c>
      <c r="C240" s="193">
        <v>1</v>
      </c>
      <c r="D240" s="194" t="s">
        <v>529</v>
      </c>
      <c r="E240" s="195" t="s">
        <v>360</v>
      </c>
      <c r="F240" s="196">
        <v>155.19999999999999</v>
      </c>
    </row>
    <row r="241" spans="1:6" ht="31.2" hidden="1">
      <c r="A241" s="192" t="s">
        <v>530</v>
      </c>
      <c r="B241" s="193">
        <v>7</v>
      </c>
      <c r="C241" s="193">
        <v>1</v>
      </c>
      <c r="D241" s="194" t="s">
        <v>531</v>
      </c>
      <c r="E241" s="195" t="s">
        <v>341</v>
      </c>
      <c r="F241" s="196">
        <v>586.4</v>
      </c>
    </row>
    <row r="242" spans="1:6" ht="62.4" hidden="1">
      <c r="A242" s="192" t="s">
        <v>532</v>
      </c>
      <c r="B242" s="193">
        <v>7</v>
      </c>
      <c r="C242" s="193">
        <v>1</v>
      </c>
      <c r="D242" s="194" t="s">
        <v>533</v>
      </c>
      <c r="E242" s="195" t="s">
        <v>341</v>
      </c>
      <c r="F242" s="196">
        <v>586.4</v>
      </c>
    </row>
    <row r="243" spans="1:6" hidden="1">
      <c r="A243" s="192" t="s">
        <v>374</v>
      </c>
      <c r="B243" s="193">
        <v>7</v>
      </c>
      <c r="C243" s="193">
        <v>1</v>
      </c>
      <c r="D243" s="194" t="s">
        <v>534</v>
      </c>
      <c r="E243" s="195" t="s">
        <v>341</v>
      </c>
      <c r="F243" s="196">
        <v>586.4</v>
      </c>
    </row>
    <row r="244" spans="1:6" hidden="1">
      <c r="A244" s="192" t="s">
        <v>359</v>
      </c>
      <c r="B244" s="193">
        <v>7</v>
      </c>
      <c r="C244" s="193">
        <v>1</v>
      </c>
      <c r="D244" s="194" t="s">
        <v>534</v>
      </c>
      <c r="E244" s="195" t="s">
        <v>360</v>
      </c>
      <c r="F244" s="196">
        <v>586.4</v>
      </c>
    </row>
    <row r="245" spans="1:6" ht="31.2" hidden="1" customHeight="1">
      <c r="A245" s="192" t="s">
        <v>535</v>
      </c>
      <c r="B245" s="193">
        <v>7</v>
      </c>
      <c r="C245" s="193">
        <v>1</v>
      </c>
      <c r="D245" s="194" t="s">
        <v>536</v>
      </c>
      <c r="E245" s="195" t="s">
        <v>341</v>
      </c>
      <c r="F245" s="196">
        <v>20</v>
      </c>
    </row>
    <row r="246" spans="1:6" ht="31.2" hidden="1">
      <c r="A246" s="192" t="s">
        <v>537</v>
      </c>
      <c r="B246" s="193">
        <v>7</v>
      </c>
      <c r="C246" s="193">
        <v>1</v>
      </c>
      <c r="D246" s="194" t="s">
        <v>538</v>
      </c>
      <c r="E246" s="195" t="s">
        <v>341</v>
      </c>
      <c r="F246" s="196">
        <v>20</v>
      </c>
    </row>
    <row r="247" spans="1:6" ht="46.8" hidden="1">
      <c r="A247" s="192" t="s">
        <v>539</v>
      </c>
      <c r="B247" s="193">
        <v>7</v>
      </c>
      <c r="C247" s="193">
        <v>1</v>
      </c>
      <c r="D247" s="194" t="s">
        <v>540</v>
      </c>
      <c r="E247" s="195" t="s">
        <v>341</v>
      </c>
      <c r="F247" s="196">
        <v>19</v>
      </c>
    </row>
    <row r="248" spans="1:6" hidden="1">
      <c r="A248" s="192" t="s">
        <v>359</v>
      </c>
      <c r="B248" s="193">
        <v>7</v>
      </c>
      <c r="C248" s="193">
        <v>1</v>
      </c>
      <c r="D248" s="194" t="s">
        <v>540</v>
      </c>
      <c r="E248" s="195" t="s">
        <v>360</v>
      </c>
      <c r="F248" s="196">
        <v>19</v>
      </c>
    </row>
    <row r="249" spans="1:6" hidden="1">
      <c r="A249" s="192" t="s">
        <v>541</v>
      </c>
      <c r="B249" s="193">
        <v>7</v>
      </c>
      <c r="C249" s="193">
        <v>1</v>
      </c>
      <c r="D249" s="194" t="s">
        <v>542</v>
      </c>
      <c r="E249" s="195" t="s">
        <v>341</v>
      </c>
      <c r="F249" s="196">
        <v>1</v>
      </c>
    </row>
    <row r="250" spans="1:6" hidden="1">
      <c r="A250" s="192" t="s">
        <v>359</v>
      </c>
      <c r="B250" s="193">
        <v>7</v>
      </c>
      <c r="C250" s="193">
        <v>1</v>
      </c>
      <c r="D250" s="194" t="s">
        <v>542</v>
      </c>
      <c r="E250" s="195" t="s">
        <v>360</v>
      </c>
      <c r="F250" s="196">
        <v>1</v>
      </c>
    </row>
    <row r="251" spans="1:6">
      <c r="A251" s="192" t="s">
        <v>543</v>
      </c>
      <c r="B251" s="193">
        <v>7</v>
      </c>
      <c r="C251" s="193">
        <v>2</v>
      </c>
      <c r="D251" s="194" t="s">
        <v>341</v>
      </c>
      <c r="E251" s="195" t="s">
        <v>341</v>
      </c>
      <c r="F251" s="196">
        <v>409016.3</v>
      </c>
    </row>
    <row r="252" spans="1:6" hidden="1">
      <c r="A252" s="192" t="s">
        <v>544</v>
      </c>
      <c r="B252" s="193">
        <v>7</v>
      </c>
      <c r="C252" s="193">
        <v>2</v>
      </c>
      <c r="D252" s="194" t="s">
        <v>545</v>
      </c>
      <c r="E252" s="195" t="s">
        <v>341</v>
      </c>
      <c r="F252" s="196">
        <v>345287</v>
      </c>
    </row>
    <row r="253" spans="1:6" ht="31.2" hidden="1">
      <c r="A253" s="192" t="s">
        <v>432</v>
      </c>
      <c r="B253" s="193">
        <v>7</v>
      </c>
      <c r="C253" s="193">
        <v>2</v>
      </c>
      <c r="D253" s="194" t="s">
        <v>546</v>
      </c>
      <c r="E253" s="195" t="s">
        <v>341</v>
      </c>
      <c r="F253" s="196">
        <v>22011.3</v>
      </c>
    </row>
    <row r="254" spans="1:6" ht="46.8" hidden="1">
      <c r="A254" s="192" t="s">
        <v>349</v>
      </c>
      <c r="B254" s="193">
        <v>7</v>
      </c>
      <c r="C254" s="193">
        <v>2</v>
      </c>
      <c r="D254" s="194" t="s">
        <v>546</v>
      </c>
      <c r="E254" s="195" t="s">
        <v>350</v>
      </c>
      <c r="F254" s="196">
        <v>0.4</v>
      </c>
    </row>
    <row r="255" spans="1:6" hidden="1">
      <c r="A255" s="192" t="s">
        <v>359</v>
      </c>
      <c r="B255" s="193">
        <v>7</v>
      </c>
      <c r="C255" s="193">
        <v>2</v>
      </c>
      <c r="D255" s="194" t="s">
        <v>546</v>
      </c>
      <c r="E255" s="195" t="s">
        <v>360</v>
      </c>
      <c r="F255" s="196">
        <v>21052.3</v>
      </c>
    </row>
    <row r="256" spans="1:6" hidden="1">
      <c r="A256" s="192" t="s">
        <v>426</v>
      </c>
      <c r="B256" s="193">
        <v>7</v>
      </c>
      <c r="C256" s="193">
        <v>2</v>
      </c>
      <c r="D256" s="194" t="s">
        <v>546</v>
      </c>
      <c r="E256" s="195" t="s">
        <v>427</v>
      </c>
      <c r="F256" s="196">
        <v>9</v>
      </c>
    </row>
    <row r="257" spans="1:6" hidden="1">
      <c r="A257" s="192" t="s">
        <v>361</v>
      </c>
      <c r="B257" s="193">
        <v>7</v>
      </c>
      <c r="C257" s="193">
        <v>2</v>
      </c>
      <c r="D257" s="194" t="s">
        <v>546</v>
      </c>
      <c r="E257" s="195" t="s">
        <v>362</v>
      </c>
      <c r="F257" s="196">
        <v>949.6</v>
      </c>
    </row>
    <row r="258" spans="1:6" ht="31.2" hidden="1">
      <c r="A258" s="192" t="s">
        <v>156</v>
      </c>
      <c r="B258" s="193">
        <v>7</v>
      </c>
      <c r="C258" s="193">
        <v>2</v>
      </c>
      <c r="D258" s="194" t="s">
        <v>547</v>
      </c>
      <c r="E258" s="195" t="s">
        <v>341</v>
      </c>
      <c r="F258" s="196">
        <v>5935.2</v>
      </c>
    </row>
    <row r="259" spans="1:6" hidden="1">
      <c r="A259" s="192" t="s">
        <v>359</v>
      </c>
      <c r="B259" s="193">
        <v>7</v>
      </c>
      <c r="C259" s="193">
        <v>2</v>
      </c>
      <c r="D259" s="194" t="s">
        <v>547</v>
      </c>
      <c r="E259" s="195" t="s">
        <v>360</v>
      </c>
      <c r="F259" s="196">
        <v>5935.2</v>
      </c>
    </row>
    <row r="260" spans="1:6" ht="78" hidden="1">
      <c r="A260" s="192" t="s">
        <v>548</v>
      </c>
      <c r="B260" s="193">
        <v>7</v>
      </c>
      <c r="C260" s="193">
        <v>2</v>
      </c>
      <c r="D260" s="194" t="s">
        <v>549</v>
      </c>
      <c r="E260" s="195" t="s">
        <v>341</v>
      </c>
      <c r="F260" s="196">
        <v>317340.5</v>
      </c>
    </row>
    <row r="261" spans="1:6" ht="46.8" hidden="1">
      <c r="A261" s="192" t="s">
        <v>349</v>
      </c>
      <c r="B261" s="193">
        <v>7</v>
      </c>
      <c r="C261" s="193">
        <v>2</v>
      </c>
      <c r="D261" s="194" t="s">
        <v>549</v>
      </c>
      <c r="E261" s="195" t="s">
        <v>350</v>
      </c>
      <c r="F261" s="196">
        <v>311568.5</v>
      </c>
    </row>
    <row r="262" spans="1:6" hidden="1">
      <c r="A262" s="192" t="s">
        <v>359</v>
      </c>
      <c r="B262" s="193">
        <v>7</v>
      </c>
      <c r="C262" s="193">
        <v>2</v>
      </c>
      <c r="D262" s="194" t="s">
        <v>549</v>
      </c>
      <c r="E262" s="195" t="s">
        <v>360</v>
      </c>
      <c r="F262" s="196">
        <v>5772</v>
      </c>
    </row>
    <row r="263" spans="1:6" hidden="1">
      <c r="A263" s="192" t="s">
        <v>550</v>
      </c>
      <c r="B263" s="193">
        <v>7</v>
      </c>
      <c r="C263" s="193">
        <v>2</v>
      </c>
      <c r="D263" s="194" t="s">
        <v>551</v>
      </c>
      <c r="E263" s="195" t="s">
        <v>341</v>
      </c>
      <c r="F263" s="196">
        <v>30906.5</v>
      </c>
    </row>
    <row r="264" spans="1:6" ht="31.2" hidden="1">
      <c r="A264" s="192" t="s">
        <v>432</v>
      </c>
      <c r="B264" s="193">
        <v>7</v>
      </c>
      <c r="C264" s="193">
        <v>2</v>
      </c>
      <c r="D264" s="194" t="s">
        <v>552</v>
      </c>
      <c r="E264" s="195" t="s">
        <v>341</v>
      </c>
      <c r="F264" s="196">
        <v>23311.5</v>
      </c>
    </row>
    <row r="265" spans="1:6" ht="46.8" hidden="1">
      <c r="A265" s="192" t="s">
        <v>349</v>
      </c>
      <c r="B265" s="193">
        <v>7</v>
      </c>
      <c r="C265" s="193">
        <v>2</v>
      </c>
      <c r="D265" s="194" t="s">
        <v>552</v>
      </c>
      <c r="E265" s="195" t="s">
        <v>350</v>
      </c>
      <c r="F265" s="196">
        <v>21050.400000000001</v>
      </c>
    </row>
    <row r="266" spans="1:6" hidden="1">
      <c r="A266" s="192" t="s">
        <v>359</v>
      </c>
      <c r="B266" s="193">
        <v>7</v>
      </c>
      <c r="C266" s="193">
        <v>2</v>
      </c>
      <c r="D266" s="194" t="s">
        <v>552</v>
      </c>
      <c r="E266" s="195" t="s">
        <v>360</v>
      </c>
      <c r="F266" s="196">
        <v>2241.1</v>
      </c>
    </row>
    <row r="267" spans="1:6" hidden="1">
      <c r="A267" s="192" t="s">
        <v>361</v>
      </c>
      <c r="B267" s="193">
        <v>7</v>
      </c>
      <c r="C267" s="193">
        <v>2</v>
      </c>
      <c r="D267" s="194" t="s">
        <v>552</v>
      </c>
      <c r="E267" s="195" t="s">
        <v>362</v>
      </c>
      <c r="F267" s="196">
        <v>20</v>
      </c>
    </row>
    <row r="268" spans="1:6" ht="31.2" hidden="1">
      <c r="A268" s="192" t="s">
        <v>156</v>
      </c>
      <c r="B268" s="193">
        <v>7</v>
      </c>
      <c r="C268" s="193">
        <v>2</v>
      </c>
      <c r="D268" s="194" t="s">
        <v>553</v>
      </c>
      <c r="E268" s="195" t="s">
        <v>341</v>
      </c>
      <c r="F268" s="196">
        <v>7595</v>
      </c>
    </row>
    <row r="269" spans="1:6" ht="46.8" hidden="1">
      <c r="A269" s="192" t="s">
        <v>349</v>
      </c>
      <c r="B269" s="193">
        <v>7</v>
      </c>
      <c r="C269" s="193">
        <v>2</v>
      </c>
      <c r="D269" s="194" t="s">
        <v>553</v>
      </c>
      <c r="E269" s="195" t="s">
        <v>350</v>
      </c>
      <c r="F269" s="196">
        <v>7595</v>
      </c>
    </row>
    <row r="270" spans="1:6" ht="46.95" hidden="1" customHeight="1">
      <c r="A270" s="192" t="s">
        <v>554</v>
      </c>
      <c r="B270" s="193">
        <v>7</v>
      </c>
      <c r="C270" s="193">
        <v>2</v>
      </c>
      <c r="D270" s="194" t="s">
        <v>555</v>
      </c>
      <c r="E270" s="195" t="s">
        <v>341</v>
      </c>
      <c r="F270" s="196">
        <v>100</v>
      </c>
    </row>
    <row r="271" spans="1:6" ht="31.2" hidden="1">
      <c r="A271" s="192" t="s">
        <v>556</v>
      </c>
      <c r="B271" s="193">
        <v>7</v>
      </c>
      <c r="C271" s="193">
        <v>2</v>
      </c>
      <c r="D271" s="194" t="s">
        <v>557</v>
      </c>
      <c r="E271" s="195" t="s">
        <v>341</v>
      </c>
      <c r="F271" s="196">
        <v>100</v>
      </c>
    </row>
    <row r="272" spans="1:6" hidden="1">
      <c r="A272" s="192" t="s">
        <v>374</v>
      </c>
      <c r="B272" s="193">
        <v>7</v>
      </c>
      <c r="C272" s="193">
        <v>2</v>
      </c>
      <c r="D272" s="194" t="s">
        <v>558</v>
      </c>
      <c r="E272" s="195" t="s">
        <v>341</v>
      </c>
      <c r="F272" s="196">
        <v>100</v>
      </c>
    </row>
    <row r="273" spans="1:6" hidden="1">
      <c r="A273" s="192" t="s">
        <v>359</v>
      </c>
      <c r="B273" s="193">
        <v>7</v>
      </c>
      <c r="C273" s="193">
        <v>2</v>
      </c>
      <c r="D273" s="194" t="s">
        <v>558</v>
      </c>
      <c r="E273" s="195" t="s">
        <v>360</v>
      </c>
      <c r="F273" s="196">
        <v>100</v>
      </c>
    </row>
    <row r="274" spans="1:6" ht="31.2" hidden="1">
      <c r="A274" s="192" t="s">
        <v>559</v>
      </c>
      <c r="B274" s="193">
        <v>7</v>
      </c>
      <c r="C274" s="193">
        <v>2</v>
      </c>
      <c r="D274" s="194" t="s">
        <v>560</v>
      </c>
      <c r="E274" s="195" t="s">
        <v>341</v>
      </c>
      <c r="F274" s="196">
        <v>10394.5</v>
      </c>
    </row>
    <row r="275" spans="1:6" ht="31.2" hidden="1">
      <c r="A275" s="192" t="s">
        <v>561</v>
      </c>
      <c r="B275" s="193">
        <v>7</v>
      </c>
      <c r="C275" s="193">
        <v>2</v>
      </c>
      <c r="D275" s="194" t="s">
        <v>562</v>
      </c>
      <c r="E275" s="195" t="s">
        <v>341</v>
      </c>
      <c r="F275" s="196">
        <v>6759</v>
      </c>
    </row>
    <row r="276" spans="1:6" hidden="1">
      <c r="A276" s="192" t="s">
        <v>374</v>
      </c>
      <c r="B276" s="193">
        <v>7</v>
      </c>
      <c r="C276" s="193">
        <v>2</v>
      </c>
      <c r="D276" s="194" t="s">
        <v>563</v>
      </c>
      <c r="E276" s="195" t="s">
        <v>341</v>
      </c>
      <c r="F276" s="196">
        <v>6759</v>
      </c>
    </row>
    <row r="277" spans="1:6" hidden="1">
      <c r="A277" s="192" t="s">
        <v>359</v>
      </c>
      <c r="B277" s="193">
        <v>7</v>
      </c>
      <c r="C277" s="193">
        <v>2</v>
      </c>
      <c r="D277" s="194" t="s">
        <v>563</v>
      </c>
      <c r="E277" s="195" t="s">
        <v>360</v>
      </c>
      <c r="F277" s="196">
        <v>6759</v>
      </c>
    </row>
    <row r="278" spans="1:6" ht="46.8" hidden="1">
      <c r="A278" s="192" t="s">
        <v>564</v>
      </c>
      <c r="B278" s="193">
        <v>7</v>
      </c>
      <c r="C278" s="193">
        <v>2</v>
      </c>
      <c r="D278" s="194" t="s">
        <v>565</v>
      </c>
      <c r="E278" s="195" t="s">
        <v>341</v>
      </c>
      <c r="F278" s="196">
        <v>3635.5</v>
      </c>
    </row>
    <row r="279" spans="1:6" hidden="1">
      <c r="A279" s="192" t="s">
        <v>374</v>
      </c>
      <c r="B279" s="193">
        <v>7</v>
      </c>
      <c r="C279" s="193">
        <v>2</v>
      </c>
      <c r="D279" s="194" t="s">
        <v>566</v>
      </c>
      <c r="E279" s="195" t="s">
        <v>341</v>
      </c>
      <c r="F279" s="196">
        <v>321.5</v>
      </c>
    </row>
    <row r="280" spans="1:6" hidden="1">
      <c r="A280" s="192" t="s">
        <v>359</v>
      </c>
      <c r="B280" s="193">
        <v>7</v>
      </c>
      <c r="C280" s="193">
        <v>2</v>
      </c>
      <c r="D280" s="194" t="s">
        <v>566</v>
      </c>
      <c r="E280" s="195" t="s">
        <v>360</v>
      </c>
      <c r="F280" s="196">
        <v>321.5</v>
      </c>
    </row>
    <row r="281" spans="1:6" ht="31.2" hidden="1">
      <c r="A281" s="192" t="s">
        <v>567</v>
      </c>
      <c r="B281" s="193">
        <v>7</v>
      </c>
      <c r="C281" s="193">
        <v>2</v>
      </c>
      <c r="D281" s="194" t="s">
        <v>568</v>
      </c>
      <c r="E281" s="195" t="s">
        <v>341</v>
      </c>
      <c r="F281" s="196">
        <v>3148</v>
      </c>
    </row>
    <row r="282" spans="1:6" hidden="1">
      <c r="A282" s="192" t="s">
        <v>359</v>
      </c>
      <c r="B282" s="193">
        <v>7</v>
      </c>
      <c r="C282" s="193">
        <v>2</v>
      </c>
      <c r="D282" s="194" t="s">
        <v>568</v>
      </c>
      <c r="E282" s="195" t="s">
        <v>360</v>
      </c>
      <c r="F282" s="196">
        <v>3148</v>
      </c>
    </row>
    <row r="283" spans="1:6" ht="46.8" hidden="1">
      <c r="A283" s="192" t="s">
        <v>569</v>
      </c>
      <c r="B283" s="193">
        <v>7</v>
      </c>
      <c r="C283" s="193">
        <v>2</v>
      </c>
      <c r="D283" s="194" t="s">
        <v>570</v>
      </c>
      <c r="E283" s="195" t="s">
        <v>341</v>
      </c>
      <c r="F283" s="196">
        <v>166</v>
      </c>
    </row>
    <row r="284" spans="1:6" hidden="1">
      <c r="A284" s="192" t="s">
        <v>359</v>
      </c>
      <c r="B284" s="193">
        <v>7</v>
      </c>
      <c r="C284" s="193">
        <v>2</v>
      </c>
      <c r="D284" s="194" t="s">
        <v>570</v>
      </c>
      <c r="E284" s="195" t="s">
        <v>360</v>
      </c>
      <c r="F284" s="196">
        <v>166</v>
      </c>
    </row>
    <row r="285" spans="1:6" ht="31.2" hidden="1">
      <c r="A285" s="192" t="s">
        <v>517</v>
      </c>
      <c r="B285" s="193">
        <v>7</v>
      </c>
      <c r="C285" s="193">
        <v>2</v>
      </c>
      <c r="D285" s="194" t="s">
        <v>518</v>
      </c>
      <c r="E285" s="195" t="s">
        <v>341</v>
      </c>
      <c r="F285" s="196">
        <v>687</v>
      </c>
    </row>
    <row r="286" spans="1:6" ht="31.2" hidden="1">
      <c r="A286" s="192" t="s">
        <v>519</v>
      </c>
      <c r="B286" s="193">
        <v>7</v>
      </c>
      <c r="C286" s="193">
        <v>2</v>
      </c>
      <c r="D286" s="194" t="s">
        <v>520</v>
      </c>
      <c r="E286" s="195" t="s">
        <v>341</v>
      </c>
      <c r="F286" s="196">
        <v>447</v>
      </c>
    </row>
    <row r="287" spans="1:6" hidden="1">
      <c r="A287" s="192" t="s">
        <v>374</v>
      </c>
      <c r="B287" s="193">
        <v>7</v>
      </c>
      <c r="C287" s="193">
        <v>2</v>
      </c>
      <c r="D287" s="194" t="s">
        <v>521</v>
      </c>
      <c r="E287" s="195" t="s">
        <v>341</v>
      </c>
      <c r="F287" s="196">
        <v>447</v>
      </c>
    </row>
    <row r="288" spans="1:6" hidden="1">
      <c r="A288" s="192" t="s">
        <v>359</v>
      </c>
      <c r="B288" s="193">
        <v>7</v>
      </c>
      <c r="C288" s="193">
        <v>2</v>
      </c>
      <c r="D288" s="194" t="s">
        <v>521</v>
      </c>
      <c r="E288" s="195" t="s">
        <v>360</v>
      </c>
      <c r="F288" s="196">
        <v>447</v>
      </c>
    </row>
    <row r="289" spans="1:6" ht="31.2" hidden="1">
      <c r="A289" s="192" t="s">
        <v>571</v>
      </c>
      <c r="B289" s="193">
        <v>7</v>
      </c>
      <c r="C289" s="193">
        <v>2</v>
      </c>
      <c r="D289" s="194" t="s">
        <v>572</v>
      </c>
      <c r="E289" s="195" t="s">
        <v>341</v>
      </c>
      <c r="F289" s="196">
        <v>240</v>
      </c>
    </row>
    <row r="290" spans="1:6" hidden="1">
      <c r="A290" s="192" t="s">
        <v>374</v>
      </c>
      <c r="B290" s="193">
        <v>7</v>
      </c>
      <c r="C290" s="193">
        <v>2</v>
      </c>
      <c r="D290" s="194" t="s">
        <v>573</v>
      </c>
      <c r="E290" s="195" t="s">
        <v>341</v>
      </c>
      <c r="F290" s="196">
        <v>240</v>
      </c>
    </row>
    <row r="291" spans="1:6" hidden="1">
      <c r="A291" s="192" t="s">
        <v>359</v>
      </c>
      <c r="B291" s="193">
        <v>7</v>
      </c>
      <c r="C291" s="193">
        <v>2</v>
      </c>
      <c r="D291" s="194" t="s">
        <v>573</v>
      </c>
      <c r="E291" s="195" t="s">
        <v>360</v>
      </c>
      <c r="F291" s="196">
        <v>240</v>
      </c>
    </row>
    <row r="292" spans="1:6" ht="46.8" hidden="1">
      <c r="A292" s="192" t="s">
        <v>370</v>
      </c>
      <c r="B292" s="193">
        <v>7</v>
      </c>
      <c r="C292" s="193">
        <v>2</v>
      </c>
      <c r="D292" s="194" t="s">
        <v>371</v>
      </c>
      <c r="E292" s="195" t="s">
        <v>341</v>
      </c>
      <c r="F292" s="196">
        <v>126.5</v>
      </c>
    </row>
    <row r="293" spans="1:6" ht="31.2" hidden="1">
      <c r="A293" s="192" t="s">
        <v>574</v>
      </c>
      <c r="B293" s="193">
        <v>7</v>
      </c>
      <c r="C293" s="193">
        <v>2</v>
      </c>
      <c r="D293" s="194" t="s">
        <v>575</v>
      </c>
      <c r="E293" s="195" t="s">
        <v>341</v>
      </c>
      <c r="F293" s="196">
        <v>126.5</v>
      </c>
    </row>
    <row r="294" spans="1:6" hidden="1">
      <c r="A294" s="192" t="s">
        <v>374</v>
      </c>
      <c r="B294" s="193">
        <v>7</v>
      </c>
      <c r="C294" s="193">
        <v>2</v>
      </c>
      <c r="D294" s="194" t="s">
        <v>576</v>
      </c>
      <c r="E294" s="195" t="s">
        <v>341</v>
      </c>
      <c r="F294" s="196">
        <v>126.5</v>
      </c>
    </row>
    <row r="295" spans="1:6" hidden="1">
      <c r="A295" s="192" t="s">
        <v>359</v>
      </c>
      <c r="B295" s="193">
        <v>7</v>
      </c>
      <c r="C295" s="193">
        <v>2</v>
      </c>
      <c r="D295" s="194" t="s">
        <v>576</v>
      </c>
      <c r="E295" s="195" t="s">
        <v>360</v>
      </c>
      <c r="F295" s="196">
        <v>126.5</v>
      </c>
    </row>
    <row r="296" spans="1:6" ht="31.2" hidden="1">
      <c r="A296" s="192" t="s">
        <v>522</v>
      </c>
      <c r="B296" s="193">
        <v>7</v>
      </c>
      <c r="C296" s="193">
        <v>2</v>
      </c>
      <c r="D296" s="194" t="s">
        <v>523</v>
      </c>
      <c r="E296" s="195" t="s">
        <v>341</v>
      </c>
      <c r="F296" s="196">
        <v>1120.8</v>
      </c>
    </row>
    <row r="297" spans="1:6" ht="62.4" hidden="1">
      <c r="A297" s="192" t="s">
        <v>577</v>
      </c>
      <c r="B297" s="193">
        <v>7</v>
      </c>
      <c r="C297" s="193">
        <v>2</v>
      </c>
      <c r="D297" s="194" t="s">
        <v>578</v>
      </c>
      <c r="E297" s="195" t="s">
        <v>341</v>
      </c>
      <c r="F297" s="196">
        <v>930.4</v>
      </c>
    </row>
    <row r="298" spans="1:6" hidden="1">
      <c r="A298" s="192" t="s">
        <v>374</v>
      </c>
      <c r="B298" s="193">
        <v>7</v>
      </c>
      <c r="C298" s="193">
        <v>2</v>
      </c>
      <c r="D298" s="194" t="s">
        <v>579</v>
      </c>
      <c r="E298" s="195" t="s">
        <v>341</v>
      </c>
      <c r="F298" s="196">
        <v>80</v>
      </c>
    </row>
    <row r="299" spans="1:6" hidden="1">
      <c r="A299" s="192" t="s">
        <v>359</v>
      </c>
      <c r="B299" s="193">
        <v>7</v>
      </c>
      <c r="C299" s="193">
        <v>2</v>
      </c>
      <c r="D299" s="194" t="s">
        <v>579</v>
      </c>
      <c r="E299" s="195" t="s">
        <v>360</v>
      </c>
      <c r="F299" s="196">
        <v>80</v>
      </c>
    </row>
    <row r="300" spans="1:6" ht="124.8" hidden="1">
      <c r="A300" s="192" t="s">
        <v>580</v>
      </c>
      <c r="B300" s="193">
        <v>7</v>
      </c>
      <c r="C300" s="193">
        <v>2</v>
      </c>
      <c r="D300" s="194" t="s">
        <v>581</v>
      </c>
      <c r="E300" s="195" t="s">
        <v>341</v>
      </c>
      <c r="F300" s="196">
        <v>524.9</v>
      </c>
    </row>
    <row r="301" spans="1:6" hidden="1">
      <c r="A301" s="192" t="s">
        <v>359</v>
      </c>
      <c r="B301" s="193">
        <v>7</v>
      </c>
      <c r="C301" s="193">
        <v>2</v>
      </c>
      <c r="D301" s="194" t="s">
        <v>581</v>
      </c>
      <c r="E301" s="195" t="s">
        <v>360</v>
      </c>
      <c r="F301" s="196">
        <v>524.9</v>
      </c>
    </row>
    <row r="302" spans="1:6" ht="124.8" hidden="1">
      <c r="A302" s="192" t="s">
        <v>582</v>
      </c>
      <c r="B302" s="193">
        <v>7</v>
      </c>
      <c r="C302" s="193">
        <v>2</v>
      </c>
      <c r="D302" s="194" t="s">
        <v>583</v>
      </c>
      <c r="E302" s="195" t="s">
        <v>341</v>
      </c>
      <c r="F302" s="196">
        <v>325.5</v>
      </c>
    </row>
    <row r="303" spans="1:6" hidden="1">
      <c r="A303" s="192" t="s">
        <v>359</v>
      </c>
      <c r="B303" s="193">
        <v>7</v>
      </c>
      <c r="C303" s="193">
        <v>2</v>
      </c>
      <c r="D303" s="194" t="s">
        <v>583</v>
      </c>
      <c r="E303" s="195" t="s">
        <v>360</v>
      </c>
      <c r="F303" s="196">
        <v>325.5</v>
      </c>
    </row>
    <row r="304" spans="1:6" hidden="1">
      <c r="A304" s="192" t="s">
        <v>524</v>
      </c>
      <c r="B304" s="193">
        <v>7</v>
      </c>
      <c r="C304" s="193">
        <v>2</v>
      </c>
      <c r="D304" s="194" t="s">
        <v>525</v>
      </c>
      <c r="E304" s="195" t="s">
        <v>341</v>
      </c>
      <c r="F304" s="196">
        <v>117.9</v>
      </c>
    </row>
    <row r="305" spans="1:6" hidden="1">
      <c r="A305" s="192" t="s">
        <v>374</v>
      </c>
      <c r="B305" s="193">
        <v>7</v>
      </c>
      <c r="C305" s="193">
        <v>2</v>
      </c>
      <c r="D305" s="194" t="s">
        <v>526</v>
      </c>
      <c r="E305" s="195" t="s">
        <v>341</v>
      </c>
      <c r="F305" s="196">
        <v>117.9</v>
      </c>
    </row>
    <row r="306" spans="1:6" hidden="1">
      <c r="A306" s="192" t="s">
        <v>359</v>
      </c>
      <c r="B306" s="193">
        <v>7</v>
      </c>
      <c r="C306" s="193">
        <v>2</v>
      </c>
      <c r="D306" s="194" t="s">
        <v>526</v>
      </c>
      <c r="E306" s="195" t="s">
        <v>360</v>
      </c>
      <c r="F306" s="196">
        <v>117.9</v>
      </c>
    </row>
    <row r="307" spans="1:6" ht="31.2" hidden="1">
      <c r="A307" s="192" t="s">
        <v>527</v>
      </c>
      <c r="B307" s="193">
        <v>7</v>
      </c>
      <c r="C307" s="193">
        <v>2</v>
      </c>
      <c r="D307" s="194" t="s">
        <v>528</v>
      </c>
      <c r="E307" s="195" t="s">
        <v>341</v>
      </c>
      <c r="F307" s="196">
        <v>72.5</v>
      </c>
    </row>
    <row r="308" spans="1:6" hidden="1">
      <c r="A308" s="192" t="s">
        <v>374</v>
      </c>
      <c r="B308" s="193">
        <v>7</v>
      </c>
      <c r="C308" s="193">
        <v>2</v>
      </c>
      <c r="D308" s="194" t="s">
        <v>529</v>
      </c>
      <c r="E308" s="195" t="s">
        <v>341</v>
      </c>
      <c r="F308" s="196">
        <v>72.5</v>
      </c>
    </row>
    <row r="309" spans="1:6" hidden="1">
      <c r="A309" s="192" t="s">
        <v>359</v>
      </c>
      <c r="B309" s="193">
        <v>7</v>
      </c>
      <c r="C309" s="193">
        <v>2</v>
      </c>
      <c r="D309" s="194" t="s">
        <v>529</v>
      </c>
      <c r="E309" s="195" t="s">
        <v>360</v>
      </c>
      <c r="F309" s="196">
        <v>72.5</v>
      </c>
    </row>
    <row r="310" spans="1:6" ht="31.2" hidden="1" customHeight="1">
      <c r="A310" s="192" t="s">
        <v>584</v>
      </c>
      <c r="B310" s="193">
        <v>7</v>
      </c>
      <c r="C310" s="193">
        <v>2</v>
      </c>
      <c r="D310" s="194" t="s">
        <v>585</v>
      </c>
      <c r="E310" s="195" t="s">
        <v>341</v>
      </c>
      <c r="F310" s="196">
        <v>14.4</v>
      </c>
    </row>
    <row r="311" spans="1:6" ht="31.2" hidden="1">
      <c r="A311" s="192" t="s">
        <v>586</v>
      </c>
      <c r="B311" s="193">
        <v>7</v>
      </c>
      <c r="C311" s="193">
        <v>2</v>
      </c>
      <c r="D311" s="194" t="s">
        <v>587</v>
      </c>
      <c r="E311" s="195" t="s">
        <v>341</v>
      </c>
      <c r="F311" s="196">
        <v>14.4</v>
      </c>
    </row>
    <row r="312" spans="1:6" hidden="1">
      <c r="A312" s="192" t="s">
        <v>374</v>
      </c>
      <c r="B312" s="193">
        <v>7</v>
      </c>
      <c r="C312" s="193">
        <v>2</v>
      </c>
      <c r="D312" s="194" t="s">
        <v>588</v>
      </c>
      <c r="E312" s="195" t="s">
        <v>341</v>
      </c>
      <c r="F312" s="196">
        <v>14.4</v>
      </c>
    </row>
    <row r="313" spans="1:6" hidden="1">
      <c r="A313" s="192" t="s">
        <v>426</v>
      </c>
      <c r="B313" s="193">
        <v>7</v>
      </c>
      <c r="C313" s="193">
        <v>2</v>
      </c>
      <c r="D313" s="194" t="s">
        <v>588</v>
      </c>
      <c r="E313" s="195" t="s">
        <v>427</v>
      </c>
      <c r="F313" s="196">
        <v>14.4</v>
      </c>
    </row>
    <row r="314" spans="1:6" ht="31.2" hidden="1">
      <c r="A314" s="192" t="s">
        <v>530</v>
      </c>
      <c r="B314" s="193">
        <v>7</v>
      </c>
      <c r="C314" s="193">
        <v>2</v>
      </c>
      <c r="D314" s="194" t="s">
        <v>531</v>
      </c>
      <c r="E314" s="195" t="s">
        <v>341</v>
      </c>
      <c r="F314" s="196">
        <v>20364.599999999999</v>
      </c>
    </row>
    <row r="315" spans="1:6" ht="31.2" hidden="1">
      <c r="A315" s="192" t="s">
        <v>589</v>
      </c>
      <c r="B315" s="193">
        <v>7</v>
      </c>
      <c r="C315" s="193">
        <v>2</v>
      </c>
      <c r="D315" s="194" t="s">
        <v>590</v>
      </c>
      <c r="E315" s="195" t="s">
        <v>341</v>
      </c>
      <c r="F315" s="196">
        <v>149.19999999999999</v>
      </c>
    </row>
    <row r="316" spans="1:6" hidden="1">
      <c r="A316" s="192" t="s">
        <v>374</v>
      </c>
      <c r="B316" s="193">
        <v>7</v>
      </c>
      <c r="C316" s="193">
        <v>2</v>
      </c>
      <c r="D316" s="194" t="s">
        <v>591</v>
      </c>
      <c r="E316" s="195" t="s">
        <v>341</v>
      </c>
      <c r="F316" s="196">
        <v>149.19999999999999</v>
      </c>
    </row>
    <row r="317" spans="1:6" hidden="1">
      <c r="A317" s="192" t="s">
        <v>359</v>
      </c>
      <c r="B317" s="193">
        <v>7</v>
      </c>
      <c r="C317" s="193">
        <v>2</v>
      </c>
      <c r="D317" s="194" t="s">
        <v>591</v>
      </c>
      <c r="E317" s="195" t="s">
        <v>360</v>
      </c>
      <c r="F317" s="196">
        <v>149.19999999999999</v>
      </c>
    </row>
    <row r="318" spans="1:6" ht="62.4" hidden="1">
      <c r="A318" s="192" t="s">
        <v>532</v>
      </c>
      <c r="B318" s="193">
        <v>7</v>
      </c>
      <c r="C318" s="193">
        <v>2</v>
      </c>
      <c r="D318" s="194" t="s">
        <v>533</v>
      </c>
      <c r="E318" s="195" t="s">
        <v>341</v>
      </c>
      <c r="F318" s="196">
        <v>20215.400000000001</v>
      </c>
    </row>
    <row r="319" spans="1:6" hidden="1">
      <c r="A319" s="192" t="s">
        <v>374</v>
      </c>
      <c r="B319" s="193">
        <v>7</v>
      </c>
      <c r="C319" s="193">
        <v>2</v>
      </c>
      <c r="D319" s="194" t="s">
        <v>534</v>
      </c>
      <c r="E319" s="195" t="s">
        <v>341</v>
      </c>
      <c r="F319" s="196">
        <v>1855.8</v>
      </c>
    </row>
    <row r="320" spans="1:6" hidden="1">
      <c r="A320" s="192" t="s">
        <v>359</v>
      </c>
      <c r="B320" s="193">
        <v>7</v>
      </c>
      <c r="C320" s="193">
        <v>2</v>
      </c>
      <c r="D320" s="194" t="s">
        <v>534</v>
      </c>
      <c r="E320" s="195" t="s">
        <v>360</v>
      </c>
      <c r="F320" s="196">
        <v>1855.8</v>
      </c>
    </row>
    <row r="321" spans="1:6" ht="78" hidden="1">
      <c r="A321" s="192" t="s">
        <v>592</v>
      </c>
      <c r="B321" s="193">
        <v>7</v>
      </c>
      <c r="C321" s="193">
        <v>2</v>
      </c>
      <c r="D321" s="194" t="s">
        <v>593</v>
      </c>
      <c r="E321" s="195" t="s">
        <v>341</v>
      </c>
      <c r="F321" s="196">
        <v>3000</v>
      </c>
    </row>
    <row r="322" spans="1:6" hidden="1">
      <c r="A322" s="192" t="s">
        <v>359</v>
      </c>
      <c r="B322" s="193">
        <v>7</v>
      </c>
      <c r="C322" s="193">
        <v>2</v>
      </c>
      <c r="D322" s="194" t="s">
        <v>593</v>
      </c>
      <c r="E322" s="195" t="s">
        <v>360</v>
      </c>
      <c r="F322" s="196">
        <v>3000</v>
      </c>
    </row>
    <row r="323" spans="1:6" ht="62.4" hidden="1">
      <c r="A323" s="192" t="s">
        <v>594</v>
      </c>
      <c r="B323" s="193">
        <v>7</v>
      </c>
      <c r="C323" s="193">
        <v>2</v>
      </c>
      <c r="D323" s="194" t="s">
        <v>595</v>
      </c>
      <c r="E323" s="195" t="s">
        <v>341</v>
      </c>
      <c r="F323" s="196">
        <v>14359.6</v>
      </c>
    </row>
    <row r="324" spans="1:6" hidden="1">
      <c r="A324" s="192" t="s">
        <v>359</v>
      </c>
      <c r="B324" s="193">
        <v>7</v>
      </c>
      <c r="C324" s="193">
        <v>2</v>
      </c>
      <c r="D324" s="194" t="s">
        <v>595</v>
      </c>
      <c r="E324" s="195" t="s">
        <v>360</v>
      </c>
      <c r="F324" s="196">
        <v>14359.6</v>
      </c>
    </row>
    <row r="325" spans="1:6" ht="31.2" hidden="1">
      <c r="A325" s="192" t="s">
        <v>596</v>
      </c>
      <c r="B325" s="193">
        <v>7</v>
      </c>
      <c r="C325" s="193">
        <v>2</v>
      </c>
      <c r="D325" s="194" t="s">
        <v>597</v>
      </c>
      <c r="E325" s="195" t="s">
        <v>341</v>
      </c>
      <c r="F325" s="196">
        <v>1000</v>
      </c>
    </row>
    <row r="326" spans="1:6" hidden="1">
      <c r="A326" s="192" t="s">
        <v>359</v>
      </c>
      <c r="B326" s="193">
        <v>7</v>
      </c>
      <c r="C326" s="193">
        <v>2</v>
      </c>
      <c r="D326" s="194" t="s">
        <v>597</v>
      </c>
      <c r="E326" s="195" t="s">
        <v>360</v>
      </c>
      <c r="F326" s="196">
        <v>1000</v>
      </c>
    </row>
    <row r="327" spans="1:6" ht="31.2" hidden="1">
      <c r="A327" s="192" t="s">
        <v>598</v>
      </c>
      <c r="B327" s="193">
        <v>7</v>
      </c>
      <c r="C327" s="193">
        <v>2</v>
      </c>
      <c r="D327" s="194" t="s">
        <v>599</v>
      </c>
      <c r="E327" s="195" t="s">
        <v>341</v>
      </c>
      <c r="F327" s="196">
        <v>15</v>
      </c>
    </row>
    <row r="328" spans="1:6" ht="31.2" hidden="1">
      <c r="A328" s="192" t="s">
        <v>600</v>
      </c>
      <c r="B328" s="193">
        <v>7</v>
      </c>
      <c r="C328" s="193">
        <v>2</v>
      </c>
      <c r="D328" s="194" t="s">
        <v>601</v>
      </c>
      <c r="E328" s="195" t="s">
        <v>341</v>
      </c>
      <c r="F328" s="196">
        <v>15</v>
      </c>
    </row>
    <row r="329" spans="1:6" ht="31.2" hidden="1">
      <c r="A329" s="192" t="s">
        <v>602</v>
      </c>
      <c r="B329" s="193">
        <v>7</v>
      </c>
      <c r="C329" s="193">
        <v>2</v>
      </c>
      <c r="D329" s="194" t="s">
        <v>603</v>
      </c>
      <c r="E329" s="195" t="s">
        <v>341</v>
      </c>
      <c r="F329" s="196">
        <v>15</v>
      </c>
    </row>
    <row r="330" spans="1:6" hidden="1">
      <c r="A330" s="192" t="s">
        <v>359</v>
      </c>
      <c r="B330" s="193">
        <v>7</v>
      </c>
      <c r="C330" s="193">
        <v>2</v>
      </c>
      <c r="D330" s="194" t="s">
        <v>603</v>
      </c>
      <c r="E330" s="195" t="s">
        <v>360</v>
      </c>
      <c r="F330" s="196">
        <v>15</v>
      </c>
    </row>
    <row r="331" spans="1:6">
      <c r="A331" s="192" t="s">
        <v>604</v>
      </c>
      <c r="B331" s="193">
        <v>7</v>
      </c>
      <c r="C331" s="193">
        <v>5</v>
      </c>
      <c r="D331" s="194" t="s">
        <v>341</v>
      </c>
      <c r="E331" s="195" t="s">
        <v>341</v>
      </c>
      <c r="F331" s="196">
        <v>203.7</v>
      </c>
    </row>
    <row r="332" spans="1:6" hidden="1">
      <c r="A332" s="192" t="s">
        <v>605</v>
      </c>
      <c r="B332" s="193">
        <v>7</v>
      </c>
      <c r="C332" s="193">
        <v>5</v>
      </c>
      <c r="D332" s="194" t="s">
        <v>606</v>
      </c>
      <c r="E332" s="195" t="s">
        <v>341</v>
      </c>
      <c r="F332" s="196">
        <v>105.7</v>
      </c>
    </row>
    <row r="333" spans="1:6" hidden="1">
      <c r="A333" s="192" t="s">
        <v>607</v>
      </c>
      <c r="B333" s="193">
        <v>7</v>
      </c>
      <c r="C333" s="193">
        <v>5</v>
      </c>
      <c r="D333" s="194" t="s">
        <v>608</v>
      </c>
      <c r="E333" s="195" t="s">
        <v>341</v>
      </c>
      <c r="F333" s="196">
        <v>105.7</v>
      </c>
    </row>
    <row r="334" spans="1:6" hidden="1">
      <c r="A334" s="192" t="s">
        <v>359</v>
      </c>
      <c r="B334" s="193">
        <v>7</v>
      </c>
      <c r="C334" s="193">
        <v>5</v>
      </c>
      <c r="D334" s="194" t="s">
        <v>608</v>
      </c>
      <c r="E334" s="195" t="s">
        <v>360</v>
      </c>
      <c r="F334" s="196">
        <v>105.7</v>
      </c>
    </row>
    <row r="335" spans="1:6" ht="31.2" hidden="1">
      <c r="A335" s="192" t="s">
        <v>387</v>
      </c>
      <c r="B335" s="193">
        <v>7</v>
      </c>
      <c r="C335" s="193">
        <v>5</v>
      </c>
      <c r="D335" s="194" t="s">
        <v>388</v>
      </c>
      <c r="E335" s="195" t="s">
        <v>341</v>
      </c>
      <c r="F335" s="196">
        <v>50</v>
      </c>
    </row>
    <row r="336" spans="1:6" ht="31.2" hidden="1">
      <c r="A336" s="192" t="s">
        <v>609</v>
      </c>
      <c r="B336" s="193">
        <v>7</v>
      </c>
      <c r="C336" s="193">
        <v>5</v>
      </c>
      <c r="D336" s="194" t="s">
        <v>610</v>
      </c>
      <c r="E336" s="195" t="s">
        <v>341</v>
      </c>
      <c r="F336" s="196">
        <v>50</v>
      </c>
    </row>
    <row r="337" spans="1:6" hidden="1">
      <c r="A337" s="192" t="s">
        <v>374</v>
      </c>
      <c r="B337" s="193">
        <v>7</v>
      </c>
      <c r="C337" s="193">
        <v>5</v>
      </c>
      <c r="D337" s="194" t="s">
        <v>611</v>
      </c>
      <c r="E337" s="195" t="s">
        <v>341</v>
      </c>
      <c r="F337" s="196">
        <v>50</v>
      </c>
    </row>
    <row r="338" spans="1:6" hidden="1">
      <c r="A338" s="192" t="s">
        <v>359</v>
      </c>
      <c r="B338" s="193">
        <v>7</v>
      </c>
      <c r="C338" s="193">
        <v>5</v>
      </c>
      <c r="D338" s="194" t="s">
        <v>611</v>
      </c>
      <c r="E338" s="195" t="s">
        <v>360</v>
      </c>
      <c r="F338" s="196">
        <v>50</v>
      </c>
    </row>
    <row r="339" spans="1:6" ht="31.2" hidden="1" customHeight="1">
      <c r="A339" s="192" t="s">
        <v>584</v>
      </c>
      <c r="B339" s="193">
        <v>7</v>
      </c>
      <c r="C339" s="193">
        <v>5</v>
      </c>
      <c r="D339" s="194" t="s">
        <v>585</v>
      </c>
      <c r="E339" s="195" t="s">
        <v>341</v>
      </c>
      <c r="F339" s="196">
        <v>20</v>
      </c>
    </row>
    <row r="340" spans="1:6" hidden="1">
      <c r="A340" s="192" t="s">
        <v>612</v>
      </c>
      <c r="B340" s="193">
        <v>7</v>
      </c>
      <c r="C340" s="193">
        <v>5</v>
      </c>
      <c r="D340" s="194" t="s">
        <v>613</v>
      </c>
      <c r="E340" s="195" t="s">
        <v>341</v>
      </c>
      <c r="F340" s="196">
        <v>20</v>
      </c>
    </row>
    <row r="341" spans="1:6" hidden="1">
      <c r="A341" s="192" t="s">
        <v>374</v>
      </c>
      <c r="B341" s="193">
        <v>7</v>
      </c>
      <c r="C341" s="193">
        <v>5</v>
      </c>
      <c r="D341" s="194" t="s">
        <v>614</v>
      </c>
      <c r="E341" s="195" t="s">
        <v>341</v>
      </c>
      <c r="F341" s="196">
        <v>20</v>
      </c>
    </row>
    <row r="342" spans="1:6" hidden="1">
      <c r="A342" s="192" t="s">
        <v>359</v>
      </c>
      <c r="B342" s="193">
        <v>7</v>
      </c>
      <c r="C342" s="193">
        <v>5</v>
      </c>
      <c r="D342" s="194" t="s">
        <v>614</v>
      </c>
      <c r="E342" s="195" t="s">
        <v>360</v>
      </c>
      <c r="F342" s="196">
        <v>20</v>
      </c>
    </row>
    <row r="343" spans="1:6" ht="31.2" hidden="1">
      <c r="A343" s="192" t="s">
        <v>615</v>
      </c>
      <c r="B343" s="193">
        <v>7</v>
      </c>
      <c r="C343" s="193">
        <v>5</v>
      </c>
      <c r="D343" s="194" t="s">
        <v>616</v>
      </c>
      <c r="E343" s="195" t="s">
        <v>341</v>
      </c>
      <c r="F343" s="196">
        <v>28</v>
      </c>
    </row>
    <row r="344" spans="1:6" ht="31.2" hidden="1">
      <c r="A344" s="192" t="s">
        <v>617</v>
      </c>
      <c r="B344" s="193">
        <v>7</v>
      </c>
      <c r="C344" s="193">
        <v>5</v>
      </c>
      <c r="D344" s="194" t="s">
        <v>618</v>
      </c>
      <c r="E344" s="195" t="s">
        <v>341</v>
      </c>
      <c r="F344" s="196">
        <v>20</v>
      </c>
    </row>
    <row r="345" spans="1:6" ht="31.2" hidden="1">
      <c r="A345" s="192" t="s">
        <v>619</v>
      </c>
      <c r="B345" s="193">
        <v>7</v>
      </c>
      <c r="C345" s="193">
        <v>5</v>
      </c>
      <c r="D345" s="194" t="s">
        <v>620</v>
      </c>
      <c r="E345" s="195" t="s">
        <v>341</v>
      </c>
      <c r="F345" s="196">
        <v>20</v>
      </c>
    </row>
    <row r="346" spans="1:6" hidden="1">
      <c r="A346" s="192" t="s">
        <v>359</v>
      </c>
      <c r="B346" s="193">
        <v>7</v>
      </c>
      <c r="C346" s="193">
        <v>5</v>
      </c>
      <c r="D346" s="194" t="s">
        <v>620</v>
      </c>
      <c r="E346" s="195" t="s">
        <v>360</v>
      </c>
      <c r="F346" s="196">
        <v>20</v>
      </c>
    </row>
    <row r="347" spans="1:6" ht="46.8" hidden="1">
      <c r="A347" s="192" t="s">
        <v>621</v>
      </c>
      <c r="B347" s="193">
        <v>7</v>
      </c>
      <c r="C347" s="193">
        <v>5</v>
      </c>
      <c r="D347" s="194" t="s">
        <v>622</v>
      </c>
      <c r="E347" s="195" t="s">
        <v>341</v>
      </c>
      <c r="F347" s="196">
        <v>8</v>
      </c>
    </row>
    <row r="348" spans="1:6" ht="46.8" hidden="1">
      <c r="A348" s="192" t="s">
        <v>623</v>
      </c>
      <c r="B348" s="193">
        <v>7</v>
      </c>
      <c r="C348" s="193">
        <v>5</v>
      </c>
      <c r="D348" s="194" t="s">
        <v>624</v>
      </c>
      <c r="E348" s="195" t="s">
        <v>341</v>
      </c>
      <c r="F348" s="196">
        <v>8</v>
      </c>
    </row>
    <row r="349" spans="1:6" hidden="1">
      <c r="A349" s="192" t="s">
        <v>359</v>
      </c>
      <c r="B349" s="193">
        <v>7</v>
      </c>
      <c r="C349" s="193">
        <v>5</v>
      </c>
      <c r="D349" s="194" t="s">
        <v>624</v>
      </c>
      <c r="E349" s="195" t="s">
        <v>360</v>
      </c>
      <c r="F349" s="196">
        <v>8</v>
      </c>
    </row>
    <row r="350" spans="1:6">
      <c r="A350" s="192" t="s">
        <v>625</v>
      </c>
      <c r="B350" s="193">
        <v>7</v>
      </c>
      <c r="C350" s="193">
        <v>7</v>
      </c>
      <c r="D350" s="194" t="s">
        <v>341</v>
      </c>
      <c r="E350" s="195" t="s">
        <v>341</v>
      </c>
      <c r="F350" s="196">
        <v>2759.1</v>
      </c>
    </row>
    <row r="351" spans="1:6" ht="46.95" hidden="1" customHeight="1">
      <c r="A351" s="192" t="s">
        <v>554</v>
      </c>
      <c r="B351" s="193">
        <v>7</v>
      </c>
      <c r="C351" s="193">
        <v>7</v>
      </c>
      <c r="D351" s="194" t="s">
        <v>555</v>
      </c>
      <c r="E351" s="195" t="s">
        <v>341</v>
      </c>
      <c r="F351" s="196">
        <v>2595.1</v>
      </c>
    </row>
    <row r="352" spans="1:6" ht="31.2" hidden="1">
      <c r="A352" s="192" t="s">
        <v>626</v>
      </c>
      <c r="B352" s="193">
        <v>7</v>
      </c>
      <c r="C352" s="193">
        <v>7</v>
      </c>
      <c r="D352" s="194" t="s">
        <v>627</v>
      </c>
      <c r="E352" s="195" t="s">
        <v>341</v>
      </c>
      <c r="F352" s="196">
        <v>2475.8000000000002</v>
      </c>
    </row>
    <row r="353" spans="1:6" ht="93.6" hidden="1">
      <c r="A353" s="192" t="s">
        <v>628</v>
      </c>
      <c r="B353" s="193">
        <v>7</v>
      </c>
      <c r="C353" s="193">
        <v>7</v>
      </c>
      <c r="D353" s="194" t="s">
        <v>629</v>
      </c>
      <c r="E353" s="195" t="s">
        <v>341</v>
      </c>
      <c r="F353" s="196">
        <v>2228.1999999999998</v>
      </c>
    </row>
    <row r="354" spans="1:6" hidden="1">
      <c r="A354" s="192" t="s">
        <v>359</v>
      </c>
      <c r="B354" s="193">
        <v>7</v>
      </c>
      <c r="C354" s="193">
        <v>7</v>
      </c>
      <c r="D354" s="194" t="s">
        <v>629</v>
      </c>
      <c r="E354" s="195" t="s">
        <v>360</v>
      </c>
      <c r="F354" s="196">
        <v>2228.1999999999998</v>
      </c>
    </row>
    <row r="355" spans="1:6" ht="46.8" hidden="1">
      <c r="A355" s="192" t="s">
        <v>630</v>
      </c>
      <c r="B355" s="193">
        <v>7</v>
      </c>
      <c r="C355" s="193">
        <v>7</v>
      </c>
      <c r="D355" s="194" t="s">
        <v>631</v>
      </c>
      <c r="E355" s="195" t="s">
        <v>341</v>
      </c>
      <c r="F355" s="196">
        <v>247.6</v>
      </c>
    </row>
    <row r="356" spans="1:6" hidden="1">
      <c r="A356" s="192" t="s">
        <v>359</v>
      </c>
      <c r="B356" s="193">
        <v>7</v>
      </c>
      <c r="C356" s="193">
        <v>7</v>
      </c>
      <c r="D356" s="194" t="s">
        <v>631</v>
      </c>
      <c r="E356" s="195" t="s">
        <v>360</v>
      </c>
      <c r="F356" s="196">
        <v>247.6</v>
      </c>
    </row>
    <row r="357" spans="1:6" hidden="1">
      <c r="A357" s="192" t="s">
        <v>524</v>
      </c>
      <c r="B357" s="193">
        <v>7</v>
      </c>
      <c r="C357" s="193">
        <v>7</v>
      </c>
      <c r="D357" s="194" t="s">
        <v>632</v>
      </c>
      <c r="E357" s="195" t="s">
        <v>341</v>
      </c>
      <c r="F357" s="196">
        <v>119.3</v>
      </c>
    </row>
    <row r="358" spans="1:6" hidden="1">
      <c r="A358" s="192" t="s">
        <v>374</v>
      </c>
      <c r="B358" s="193">
        <v>7</v>
      </c>
      <c r="C358" s="193">
        <v>7</v>
      </c>
      <c r="D358" s="194" t="s">
        <v>633</v>
      </c>
      <c r="E358" s="195" t="s">
        <v>341</v>
      </c>
      <c r="F358" s="196">
        <v>119.3</v>
      </c>
    </row>
    <row r="359" spans="1:6" hidden="1">
      <c r="A359" s="192" t="s">
        <v>359</v>
      </c>
      <c r="B359" s="193">
        <v>7</v>
      </c>
      <c r="C359" s="193">
        <v>7</v>
      </c>
      <c r="D359" s="194" t="s">
        <v>633</v>
      </c>
      <c r="E359" s="195" t="s">
        <v>360</v>
      </c>
      <c r="F359" s="196">
        <v>119.3</v>
      </c>
    </row>
    <row r="360" spans="1:6" ht="46.8" hidden="1">
      <c r="A360" s="192" t="s">
        <v>634</v>
      </c>
      <c r="B360" s="193">
        <v>7</v>
      </c>
      <c r="C360" s="193">
        <v>7</v>
      </c>
      <c r="D360" s="194" t="s">
        <v>635</v>
      </c>
      <c r="E360" s="195" t="s">
        <v>341</v>
      </c>
      <c r="F360" s="196">
        <v>64</v>
      </c>
    </row>
    <row r="361" spans="1:6" ht="46.8" hidden="1">
      <c r="A361" s="192" t="s">
        <v>636</v>
      </c>
      <c r="B361" s="193">
        <v>7</v>
      </c>
      <c r="C361" s="193">
        <v>7</v>
      </c>
      <c r="D361" s="194" t="s">
        <v>637</v>
      </c>
      <c r="E361" s="195" t="s">
        <v>341</v>
      </c>
      <c r="F361" s="196">
        <v>20</v>
      </c>
    </row>
    <row r="362" spans="1:6" hidden="1">
      <c r="A362" s="192" t="s">
        <v>374</v>
      </c>
      <c r="B362" s="193">
        <v>7</v>
      </c>
      <c r="C362" s="193">
        <v>7</v>
      </c>
      <c r="D362" s="194" t="s">
        <v>638</v>
      </c>
      <c r="E362" s="195" t="s">
        <v>341</v>
      </c>
      <c r="F362" s="196">
        <v>20</v>
      </c>
    </row>
    <row r="363" spans="1:6" hidden="1">
      <c r="A363" s="192" t="s">
        <v>359</v>
      </c>
      <c r="B363" s="193">
        <v>7</v>
      </c>
      <c r="C363" s="193">
        <v>7</v>
      </c>
      <c r="D363" s="194" t="s">
        <v>638</v>
      </c>
      <c r="E363" s="195" t="s">
        <v>360</v>
      </c>
      <c r="F363" s="196">
        <v>20</v>
      </c>
    </row>
    <row r="364" spans="1:6" ht="62.4" hidden="1" customHeight="1">
      <c r="A364" s="192" t="s">
        <v>639</v>
      </c>
      <c r="B364" s="193">
        <v>7</v>
      </c>
      <c r="C364" s="193">
        <v>7</v>
      </c>
      <c r="D364" s="194" t="s">
        <v>640</v>
      </c>
      <c r="E364" s="195" t="s">
        <v>341</v>
      </c>
      <c r="F364" s="196">
        <v>20</v>
      </c>
    </row>
    <row r="365" spans="1:6" hidden="1">
      <c r="A365" s="192" t="s">
        <v>374</v>
      </c>
      <c r="B365" s="193">
        <v>7</v>
      </c>
      <c r="C365" s="193">
        <v>7</v>
      </c>
      <c r="D365" s="194" t="s">
        <v>641</v>
      </c>
      <c r="E365" s="195" t="s">
        <v>341</v>
      </c>
      <c r="F365" s="196">
        <v>20</v>
      </c>
    </row>
    <row r="366" spans="1:6" hidden="1">
      <c r="A366" s="192" t="s">
        <v>359</v>
      </c>
      <c r="B366" s="193">
        <v>7</v>
      </c>
      <c r="C366" s="193">
        <v>7</v>
      </c>
      <c r="D366" s="194" t="s">
        <v>641</v>
      </c>
      <c r="E366" s="195" t="s">
        <v>360</v>
      </c>
      <c r="F366" s="196">
        <v>20</v>
      </c>
    </row>
    <row r="367" spans="1:6" ht="31.2" hidden="1">
      <c r="A367" s="192" t="s">
        <v>642</v>
      </c>
      <c r="B367" s="193">
        <v>7</v>
      </c>
      <c r="C367" s="193">
        <v>7</v>
      </c>
      <c r="D367" s="194" t="s">
        <v>643</v>
      </c>
      <c r="E367" s="195" t="s">
        <v>341</v>
      </c>
      <c r="F367" s="196">
        <v>24</v>
      </c>
    </row>
    <row r="368" spans="1:6" hidden="1">
      <c r="A368" s="192" t="s">
        <v>374</v>
      </c>
      <c r="B368" s="193">
        <v>7</v>
      </c>
      <c r="C368" s="193">
        <v>7</v>
      </c>
      <c r="D368" s="194" t="s">
        <v>644</v>
      </c>
      <c r="E368" s="195" t="s">
        <v>341</v>
      </c>
      <c r="F368" s="196">
        <v>24</v>
      </c>
    </row>
    <row r="369" spans="1:6" hidden="1">
      <c r="A369" s="192" t="s">
        <v>359</v>
      </c>
      <c r="B369" s="193">
        <v>7</v>
      </c>
      <c r="C369" s="193">
        <v>7</v>
      </c>
      <c r="D369" s="194" t="s">
        <v>644</v>
      </c>
      <c r="E369" s="195" t="s">
        <v>360</v>
      </c>
      <c r="F369" s="196">
        <v>24</v>
      </c>
    </row>
    <row r="370" spans="1:6" ht="31.2" hidden="1">
      <c r="A370" s="192" t="s">
        <v>645</v>
      </c>
      <c r="B370" s="193">
        <v>7</v>
      </c>
      <c r="C370" s="193">
        <v>7</v>
      </c>
      <c r="D370" s="194" t="s">
        <v>646</v>
      </c>
      <c r="E370" s="195" t="s">
        <v>341</v>
      </c>
      <c r="F370" s="196">
        <v>100</v>
      </c>
    </row>
    <row r="371" spans="1:6" ht="31.2" hidden="1">
      <c r="A371" s="192" t="s">
        <v>647</v>
      </c>
      <c r="B371" s="193">
        <v>7</v>
      </c>
      <c r="C371" s="193">
        <v>7</v>
      </c>
      <c r="D371" s="194" t="s">
        <v>648</v>
      </c>
      <c r="E371" s="195" t="s">
        <v>341</v>
      </c>
      <c r="F371" s="196">
        <v>20</v>
      </c>
    </row>
    <row r="372" spans="1:6" hidden="1">
      <c r="A372" s="192" t="s">
        <v>374</v>
      </c>
      <c r="B372" s="193">
        <v>7</v>
      </c>
      <c r="C372" s="193">
        <v>7</v>
      </c>
      <c r="D372" s="194" t="s">
        <v>649</v>
      </c>
      <c r="E372" s="195" t="s">
        <v>341</v>
      </c>
      <c r="F372" s="196">
        <v>20</v>
      </c>
    </row>
    <row r="373" spans="1:6" hidden="1">
      <c r="A373" s="192" t="s">
        <v>359</v>
      </c>
      <c r="B373" s="193">
        <v>7</v>
      </c>
      <c r="C373" s="193">
        <v>7</v>
      </c>
      <c r="D373" s="194" t="s">
        <v>649</v>
      </c>
      <c r="E373" s="195" t="s">
        <v>360</v>
      </c>
      <c r="F373" s="196">
        <v>20</v>
      </c>
    </row>
    <row r="374" spans="1:6" ht="46.8" hidden="1">
      <c r="A374" s="192" t="s">
        <v>650</v>
      </c>
      <c r="B374" s="193">
        <v>7</v>
      </c>
      <c r="C374" s="193">
        <v>7</v>
      </c>
      <c r="D374" s="194" t="s">
        <v>651</v>
      </c>
      <c r="E374" s="195" t="s">
        <v>341</v>
      </c>
      <c r="F374" s="196">
        <v>25</v>
      </c>
    </row>
    <row r="375" spans="1:6" hidden="1">
      <c r="A375" s="192" t="s">
        <v>374</v>
      </c>
      <c r="B375" s="193">
        <v>7</v>
      </c>
      <c r="C375" s="193">
        <v>7</v>
      </c>
      <c r="D375" s="194" t="s">
        <v>652</v>
      </c>
      <c r="E375" s="195" t="s">
        <v>341</v>
      </c>
      <c r="F375" s="196">
        <v>25</v>
      </c>
    </row>
    <row r="376" spans="1:6" hidden="1">
      <c r="A376" s="192" t="s">
        <v>359</v>
      </c>
      <c r="B376" s="193">
        <v>7</v>
      </c>
      <c r="C376" s="193">
        <v>7</v>
      </c>
      <c r="D376" s="194" t="s">
        <v>652</v>
      </c>
      <c r="E376" s="195" t="s">
        <v>360</v>
      </c>
      <c r="F376" s="196">
        <v>25</v>
      </c>
    </row>
    <row r="377" spans="1:6" ht="31.2" hidden="1">
      <c r="A377" s="192" t="s">
        <v>653</v>
      </c>
      <c r="B377" s="193">
        <v>7</v>
      </c>
      <c r="C377" s="193">
        <v>7</v>
      </c>
      <c r="D377" s="194" t="s">
        <v>654</v>
      </c>
      <c r="E377" s="195" t="s">
        <v>341</v>
      </c>
      <c r="F377" s="196">
        <v>30</v>
      </c>
    </row>
    <row r="378" spans="1:6" hidden="1">
      <c r="A378" s="192" t="s">
        <v>374</v>
      </c>
      <c r="B378" s="193">
        <v>7</v>
      </c>
      <c r="C378" s="193">
        <v>7</v>
      </c>
      <c r="D378" s="194" t="s">
        <v>655</v>
      </c>
      <c r="E378" s="195" t="s">
        <v>341</v>
      </c>
      <c r="F378" s="196">
        <v>30</v>
      </c>
    </row>
    <row r="379" spans="1:6" hidden="1">
      <c r="A379" s="192" t="s">
        <v>359</v>
      </c>
      <c r="B379" s="193">
        <v>7</v>
      </c>
      <c r="C379" s="193">
        <v>7</v>
      </c>
      <c r="D379" s="194" t="s">
        <v>655</v>
      </c>
      <c r="E379" s="195" t="s">
        <v>360</v>
      </c>
      <c r="F379" s="196">
        <v>30</v>
      </c>
    </row>
    <row r="380" spans="1:6" ht="46.8" hidden="1">
      <c r="A380" s="192" t="s">
        <v>656</v>
      </c>
      <c r="B380" s="193">
        <v>7</v>
      </c>
      <c r="C380" s="193">
        <v>7</v>
      </c>
      <c r="D380" s="194" t="s">
        <v>657</v>
      </c>
      <c r="E380" s="195" t="s">
        <v>341</v>
      </c>
      <c r="F380" s="196">
        <v>5</v>
      </c>
    </row>
    <row r="381" spans="1:6" hidden="1">
      <c r="A381" s="192" t="s">
        <v>374</v>
      </c>
      <c r="B381" s="193">
        <v>7</v>
      </c>
      <c r="C381" s="193">
        <v>7</v>
      </c>
      <c r="D381" s="194" t="s">
        <v>658</v>
      </c>
      <c r="E381" s="195" t="s">
        <v>341</v>
      </c>
      <c r="F381" s="196">
        <v>5</v>
      </c>
    </row>
    <row r="382" spans="1:6" hidden="1">
      <c r="A382" s="192" t="s">
        <v>359</v>
      </c>
      <c r="B382" s="193">
        <v>7</v>
      </c>
      <c r="C382" s="193">
        <v>7</v>
      </c>
      <c r="D382" s="194" t="s">
        <v>658</v>
      </c>
      <c r="E382" s="195" t="s">
        <v>360</v>
      </c>
      <c r="F382" s="196">
        <v>5</v>
      </c>
    </row>
    <row r="383" spans="1:6" hidden="1">
      <c r="A383" s="192" t="s">
        <v>659</v>
      </c>
      <c r="B383" s="193">
        <v>7</v>
      </c>
      <c r="C383" s="193">
        <v>7</v>
      </c>
      <c r="D383" s="194" t="s">
        <v>660</v>
      </c>
      <c r="E383" s="195" t="s">
        <v>341</v>
      </c>
      <c r="F383" s="196">
        <v>5</v>
      </c>
    </row>
    <row r="384" spans="1:6" hidden="1">
      <c r="A384" s="192" t="s">
        <v>374</v>
      </c>
      <c r="B384" s="193">
        <v>7</v>
      </c>
      <c r="C384" s="193">
        <v>7</v>
      </c>
      <c r="D384" s="194" t="s">
        <v>661</v>
      </c>
      <c r="E384" s="195" t="s">
        <v>341</v>
      </c>
      <c r="F384" s="196">
        <v>5</v>
      </c>
    </row>
    <row r="385" spans="1:6" hidden="1">
      <c r="A385" s="192" t="s">
        <v>359</v>
      </c>
      <c r="B385" s="193">
        <v>7</v>
      </c>
      <c r="C385" s="193">
        <v>7</v>
      </c>
      <c r="D385" s="194" t="s">
        <v>661</v>
      </c>
      <c r="E385" s="195" t="s">
        <v>360</v>
      </c>
      <c r="F385" s="196">
        <v>5</v>
      </c>
    </row>
    <row r="386" spans="1:6" hidden="1">
      <c r="A386" s="192" t="s">
        <v>662</v>
      </c>
      <c r="B386" s="193">
        <v>7</v>
      </c>
      <c r="C386" s="193">
        <v>7</v>
      </c>
      <c r="D386" s="194" t="s">
        <v>663</v>
      </c>
      <c r="E386" s="195" t="s">
        <v>341</v>
      </c>
      <c r="F386" s="196">
        <v>10</v>
      </c>
    </row>
    <row r="387" spans="1:6" hidden="1">
      <c r="A387" s="192" t="s">
        <v>374</v>
      </c>
      <c r="B387" s="193">
        <v>7</v>
      </c>
      <c r="C387" s="193">
        <v>7</v>
      </c>
      <c r="D387" s="194" t="s">
        <v>664</v>
      </c>
      <c r="E387" s="195" t="s">
        <v>341</v>
      </c>
      <c r="F387" s="196">
        <v>10</v>
      </c>
    </row>
    <row r="388" spans="1:6" hidden="1">
      <c r="A388" s="192" t="s">
        <v>359</v>
      </c>
      <c r="B388" s="193">
        <v>7</v>
      </c>
      <c r="C388" s="193">
        <v>7</v>
      </c>
      <c r="D388" s="194" t="s">
        <v>664</v>
      </c>
      <c r="E388" s="195" t="s">
        <v>360</v>
      </c>
      <c r="F388" s="196">
        <v>10</v>
      </c>
    </row>
    <row r="389" spans="1:6" ht="31.2" hidden="1">
      <c r="A389" s="192" t="s">
        <v>665</v>
      </c>
      <c r="B389" s="193">
        <v>7</v>
      </c>
      <c r="C389" s="193">
        <v>7</v>
      </c>
      <c r="D389" s="194" t="s">
        <v>666</v>
      </c>
      <c r="E389" s="195" t="s">
        <v>341</v>
      </c>
      <c r="F389" s="196">
        <v>5</v>
      </c>
    </row>
    <row r="390" spans="1:6" hidden="1">
      <c r="A390" s="192" t="s">
        <v>374</v>
      </c>
      <c r="B390" s="193">
        <v>7</v>
      </c>
      <c r="C390" s="193">
        <v>7</v>
      </c>
      <c r="D390" s="194" t="s">
        <v>667</v>
      </c>
      <c r="E390" s="195" t="s">
        <v>341</v>
      </c>
      <c r="F390" s="196">
        <v>5</v>
      </c>
    </row>
    <row r="391" spans="1:6" hidden="1">
      <c r="A391" s="192" t="s">
        <v>359</v>
      </c>
      <c r="B391" s="193">
        <v>7</v>
      </c>
      <c r="C391" s="193">
        <v>7</v>
      </c>
      <c r="D391" s="194" t="s">
        <v>667</v>
      </c>
      <c r="E391" s="195" t="s">
        <v>360</v>
      </c>
      <c r="F391" s="196">
        <v>5</v>
      </c>
    </row>
    <row r="392" spans="1:6">
      <c r="A392" s="192" t="s">
        <v>668</v>
      </c>
      <c r="B392" s="193">
        <v>7</v>
      </c>
      <c r="C392" s="193">
        <v>9</v>
      </c>
      <c r="D392" s="194" t="s">
        <v>341</v>
      </c>
      <c r="E392" s="195" t="s">
        <v>341</v>
      </c>
      <c r="F392" s="196">
        <v>9318.2000000000007</v>
      </c>
    </row>
    <row r="393" spans="1:6" ht="31.2" hidden="1">
      <c r="A393" s="192" t="s">
        <v>343</v>
      </c>
      <c r="B393" s="193">
        <v>7</v>
      </c>
      <c r="C393" s="193">
        <v>9</v>
      </c>
      <c r="D393" s="194" t="s">
        <v>344</v>
      </c>
      <c r="E393" s="195" t="s">
        <v>341</v>
      </c>
      <c r="F393" s="196">
        <v>2804.2</v>
      </c>
    </row>
    <row r="394" spans="1:6" hidden="1">
      <c r="A394" s="192" t="s">
        <v>355</v>
      </c>
      <c r="B394" s="193">
        <v>7</v>
      </c>
      <c r="C394" s="193">
        <v>9</v>
      </c>
      <c r="D394" s="194" t="s">
        <v>356</v>
      </c>
      <c r="E394" s="195" t="s">
        <v>341</v>
      </c>
      <c r="F394" s="196">
        <v>2804.2</v>
      </c>
    </row>
    <row r="395" spans="1:6" hidden="1">
      <c r="A395" s="192" t="s">
        <v>347</v>
      </c>
      <c r="B395" s="193">
        <v>7</v>
      </c>
      <c r="C395" s="193">
        <v>9</v>
      </c>
      <c r="D395" s="194" t="s">
        <v>357</v>
      </c>
      <c r="E395" s="195" t="s">
        <v>341</v>
      </c>
      <c r="F395" s="196">
        <v>491.4</v>
      </c>
    </row>
    <row r="396" spans="1:6" ht="46.8" hidden="1">
      <c r="A396" s="192" t="s">
        <v>349</v>
      </c>
      <c r="B396" s="193">
        <v>7</v>
      </c>
      <c r="C396" s="193">
        <v>9</v>
      </c>
      <c r="D396" s="194" t="s">
        <v>357</v>
      </c>
      <c r="E396" s="195" t="s">
        <v>350</v>
      </c>
      <c r="F396" s="196">
        <v>491.4</v>
      </c>
    </row>
    <row r="397" spans="1:6" hidden="1">
      <c r="A397" s="192" t="s">
        <v>351</v>
      </c>
      <c r="B397" s="193">
        <v>7</v>
      </c>
      <c r="C397" s="193">
        <v>9</v>
      </c>
      <c r="D397" s="194" t="s">
        <v>358</v>
      </c>
      <c r="E397" s="195" t="s">
        <v>341</v>
      </c>
      <c r="F397" s="196">
        <v>1912.9</v>
      </c>
    </row>
    <row r="398" spans="1:6" ht="46.8" hidden="1">
      <c r="A398" s="192" t="s">
        <v>349</v>
      </c>
      <c r="B398" s="193">
        <v>7</v>
      </c>
      <c r="C398" s="193">
        <v>9</v>
      </c>
      <c r="D398" s="194" t="s">
        <v>358</v>
      </c>
      <c r="E398" s="195" t="s">
        <v>350</v>
      </c>
      <c r="F398" s="196">
        <v>1507.5</v>
      </c>
    </row>
    <row r="399" spans="1:6" hidden="1">
      <c r="A399" s="192" t="s">
        <v>359</v>
      </c>
      <c r="B399" s="193">
        <v>7</v>
      </c>
      <c r="C399" s="193">
        <v>9</v>
      </c>
      <c r="D399" s="194" t="s">
        <v>358</v>
      </c>
      <c r="E399" s="195" t="s">
        <v>360</v>
      </c>
      <c r="F399" s="196">
        <v>381.5</v>
      </c>
    </row>
    <row r="400" spans="1:6" hidden="1">
      <c r="A400" s="192" t="s">
        <v>361</v>
      </c>
      <c r="B400" s="193">
        <v>7</v>
      </c>
      <c r="C400" s="193">
        <v>9</v>
      </c>
      <c r="D400" s="194" t="s">
        <v>358</v>
      </c>
      <c r="E400" s="195" t="s">
        <v>362</v>
      </c>
      <c r="F400" s="196">
        <v>23.9</v>
      </c>
    </row>
    <row r="401" spans="1:6" ht="31.2" hidden="1">
      <c r="A401" s="192" t="s">
        <v>156</v>
      </c>
      <c r="B401" s="193">
        <v>7</v>
      </c>
      <c r="C401" s="193">
        <v>9</v>
      </c>
      <c r="D401" s="194" t="s">
        <v>363</v>
      </c>
      <c r="E401" s="195" t="s">
        <v>341</v>
      </c>
      <c r="F401" s="196">
        <v>399.9</v>
      </c>
    </row>
    <row r="402" spans="1:6" ht="46.8" hidden="1">
      <c r="A402" s="192" t="s">
        <v>349</v>
      </c>
      <c r="B402" s="193">
        <v>7</v>
      </c>
      <c r="C402" s="193">
        <v>9</v>
      </c>
      <c r="D402" s="194" t="s">
        <v>363</v>
      </c>
      <c r="E402" s="195" t="s">
        <v>350</v>
      </c>
      <c r="F402" s="196">
        <v>399.9</v>
      </c>
    </row>
    <row r="403" spans="1:6" ht="31.2" hidden="1">
      <c r="A403" s="192" t="s">
        <v>669</v>
      </c>
      <c r="B403" s="193">
        <v>7</v>
      </c>
      <c r="C403" s="193">
        <v>9</v>
      </c>
      <c r="D403" s="194" t="s">
        <v>670</v>
      </c>
      <c r="E403" s="195" t="s">
        <v>341</v>
      </c>
      <c r="F403" s="196">
        <v>6107.7</v>
      </c>
    </row>
    <row r="404" spans="1:6" hidden="1">
      <c r="A404" s="192" t="s">
        <v>671</v>
      </c>
      <c r="B404" s="193">
        <v>7</v>
      </c>
      <c r="C404" s="193">
        <v>9</v>
      </c>
      <c r="D404" s="194" t="s">
        <v>672</v>
      </c>
      <c r="E404" s="195" t="s">
        <v>341</v>
      </c>
      <c r="F404" s="196">
        <v>6107.7</v>
      </c>
    </row>
    <row r="405" spans="1:6" ht="31.2" hidden="1">
      <c r="A405" s="192" t="s">
        <v>432</v>
      </c>
      <c r="B405" s="193">
        <v>7</v>
      </c>
      <c r="C405" s="193">
        <v>9</v>
      </c>
      <c r="D405" s="194" t="s">
        <v>673</v>
      </c>
      <c r="E405" s="195" t="s">
        <v>341</v>
      </c>
      <c r="F405" s="196">
        <v>5138.6000000000004</v>
      </c>
    </row>
    <row r="406" spans="1:6" ht="46.8" hidden="1">
      <c r="A406" s="192" t="s">
        <v>349</v>
      </c>
      <c r="B406" s="193">
        <v>7</v>
      </c>
      <c r="C406" s="193">
        <v>9</v>
      </c>
      <c r="D406" s="194" t="s">
        <v>673</v>
      </c>
      <c r="E406" s="195" t="s">
        <v>350</v>
      </c>
      <c r="F406" s="196">
        <v>4992.8999999999996</v>
      </c>
    </row>
    <row r="407" spans="1:6" hidden="1">
      <c r="A407" s="192" t="s">
        <v>359</v>
      </c>
      <c r="B407" s="193">
        <v>7</v>
      </c>
      <c r="C407" s="193">
        <v>9</v>
      </c>
      <c r="D407" s="194" t="s">
        <v>673</v>
      </c>
      <c r="E407" s="195" t="s">
        <v>360</v>
      </c>
      <c r="F407" s="196">
        <v>145</v>
      </c>
    </row>
    <row r="408" spans="1:6" hidden="1">
      <c r="A408" s="192" t="s">
        <v>361</v>
      </c>
      <c r="B408" s="193">
        <v>7</v>
      </c>
      <c r="C408" s="193">
        <v>9</v>
      </c>
      <c r="D408" s="194" t="s">
        <v>673</v>
      </c>
      <c r="E408" s="195" t="s">
        <v>362</v>
      </c>
      <c r="F408" s="196">
        <v>0.7</v>
      </c>
    </row>
    <row r="409" spans="1:6" ht="31.2" hidden="1">
      <c r="A409" s="192" t="s">
        <v>156</v>
      </c>
      <c r="B409" s="193">
        <v>7</v>
      </c>
      <c r="C409" s="193">
        <v>9</v>
      </c>
      <c r="D409" s="194" t="s">
        <v>674</v>
      </c>
      <c r="E409" s="195" t="s">
        <v>341</v>
      </c>
      <c r="F409" s="196">
        <v>969.1</v>
      </c>
    </row>
    <row r="410" spans="1:6" ht="46.8" hidden="1">
      <c r="A410" s="192" t="s">
        <v>349</v>
      </c>
      <c r="B410" s="193">
        <v>7</v>
      </c>
      <c r="C410" s="193">
        <v>9</v>
      </c>
      <c r="D410" s="194" t="s">
        <v>674</v>
      </c>
      <c r="E410" s="195" t="s">
        <v>350</v>
      </c>
      <c r="F410" s="196">
        <v>969.1</v>
      </c>
    </row>
    <row r="411" spans="1:6" ht="46.95" hidden="1" customHeight="1">
      <c r="A411" s="192" t="s">
        <v>554</v>
      </c>
      <c r="B411" s="193">
        <v>7</v>
      </c>
      <c r="C411" s="193">
        <v>9</v>
      </c>
      <c r="D411" s="194" t="s">
        <v>555</v>
      </c>
      <c r="E411" s="195" t="s">
        <v>341</v>
      </c>
      <c r="F411" s="196">
        <v>354</v>
      </c>
    </row>
    <row r="412" spans="1:6" hidden="1">
      <c r="A412" s="192" t="s">
        <v>524</v>
      </c>
      <c r="B412" s="193">
        <v>7</v>
      </c>
      <c r="C412" s="193">
        <v>9</v>
      </c>
      <c r="D412" s="194" t="s">
        <v>632</v>
      </c>
      <c r="E412" s="195" t="s">
        <v>341</v>
      </c>
      <c r="F412" s="196">
        <v>354</v>
      </c>
    </row>
    <row r="413" spans="1:6" hidden="1">
      <c r="A413" s="192" t="s">
        <v>374</v>
      </c>
      <c r="B413" s="193">
        <v>7</v>
      </c>
      <c r="C413" s="193">
        <v>9</v>
      </c>
      <c r="D413" s="194" t="s">
        <v>633</v>
      </c>
      <c r="E413" s="195" t="s">
        <v>341</v>
      </c>
      <c r="F413" s="196">
        <v>354</v>
      </c>
    </row>
    <row r="414" spans="1:6" hidden="1">
      <c r="A414" s="192" t="s">
        <v>359</v>
      </c>
      <c r="B414" s="193">
        <v>7</v>
      </c>
      <c r="C414" s="193">
        <v>9</v>
      </c>
      <c r="D414" s="194" t="s">
        <v>633</v>
      </c>
      <c r="E414" s="195" t="s">
        <v>360</v>
      </c>
      <c r="F414" s="196">
        <v>354</v>
      </c>
    </row>
    <row r="415" spans="1:6" ht="31.2" hidden="1">
      <c r="A415" s="192" t="s">
        <v>675</v>
      </c>
      <c r="B415" s="193">
        <v>7</v>
      </c>
      <c r="C415" s="193">
        <v>9</v>
      </c>
      <c r="D415" s="194" t="s">
        <v>676</v>
      </c>
      <c r="E415" s="195" t="s">
        <v>341</v>
      </c>
      <c r="F415" s="196">
        <v>37.299999999999997</v>
      </c>
    </row>
    <row r="416" spans="1:6" hidden="1">
      <c r="A416" s="192" t="s">
        <v>677</v>
      </c>
      <c r="B416" s="193">
        <v>7</v>
      </c>
      <c r="C416" s="193">
        <v>9</v>
      </c>
      <c r="D416" s="194" t="s">
        <v>678</v>
      </c>
      <c r="E416" s="195" t="s">
        <v>341</v>
      </c>
      <c r="F416" s="196">
        <v>26</v>
      </c>
    </row>
    <row r="417" spans="1:6" hidden="1">
      <c r="A417" s="192" t="s">
        <v>374</v>
      </c>
      <c r="B417" s="193">
        <v>7</v>
      </c>
      <c r="C417" s="193">
        <v>9</v>
      </c>
      <c r="D417" s="194" t="s">
        <v>679</v>
      </c>
      <c r="E417" s="195" t="s">
        <v>341</v>
      </c>
      <c r="F417" s="196">
        <v>26</v>
      </c>
    </row>
    <row r="418" spans="1:6" hidden="1">
      <c r="A418" s="192" t="s">
        <v>359</v>
      </c>
      <c r="B418" s="193">
        <v>7</v>
      </c>
      <c r="C418" s="193">
        <v>9</v>
      </c>
      <c r="D418" s="194" t="s">
        <v>679</v>
      </c>
      <c r="E418" s="195" t="s">
        <v>360</v>
      </c>
      <c r="F418" s="196">
        <v>26</v>
      </c>
    </row>
    <row r="419" spans="1:6" hidden="1">
      <c r="A419" s="192" t="s">
        <v>680</v>
      </c>
      <c r="B419" s="193">
        <v>7</v>
      </c>
      <c r="C419" s="193">
        <v>9</v>
      </c>
      <c r="D419" s="194" t="s">
        <v>681</v>
      </c>
      <c r="E419" s="195" t="s">
        <v>341</v>
      </c>
      <c r="F419" s="196">
        <v>11.3</v>
      </c>
    </row>
    <row r="420" spans="1:6" hidden="1">
      <c r="A420" s="192" t="s">
        <v>374</v>
      </c>
      <c r="B420" s="193">
        <v>7</v>
      </c>
      <c r="C420" s="193">
        <v>9</v>
      </c>
      <c r="D420" s="194" t="s">
        <v>682</v>
      </c>
      <c r="E420" s="195" t="s">
        <v>341</v>
      </c>
      <c r="F420" s="196">
        <v>11.3</v>
      </c>
    </row>
    <row r="421" spans="1:6" hidden="1">
      <c r="A421" s="192" t="s">
        <v>359</v>
      </c>
      <c r="B421" s="193">
        <v>7</v>
      </c>
      <c r="C421" s="193">
        <v>9</v>
      </c>
      <c r="D421" s="194" t="s">
        <v>682</v>
      </c>
      <c r="E421" s="195" t="s">
        <v>360</v>
      </c>
      <c r="F421" s="196">
        <v>11.3</v>
      </c>
    </row>
    <row r="422" spans="1:6" ht="31.2" hidden="1" customHeight="1">
      <c r="A422" s="192" t="s">
        <v>535</v>
      </c>
      <c r="B422" s="193">
        <v>7</v>
      </c>
      <c r="C422" s="193">
        <v>9</v>
      </c>
      <c r="D422" s="194" t="s">
        <v>536</v>
      </c>
      <c r="E422" s="195" t="s">
        <v>341</v>
      </c>
      <c r="F422" s="196">
        <v>15</v>
      </c>
    </row>
    <row r="423" spans="1:6" ht="31.2" hidden="1">
      <c r="A423" s="192" t="s">
        <v>537</v>
      </c>
      <c r="B423" s="193">
        <v>7</v>
      </c>
      <c r="C423" s="193">
        <v>9</v>
      </c>
      <c r="D423" s="194" t="s">
        <v>538</v>
      </c>
      <c r="E423" s="195" t="s">
        <v>341</v>
      </c>
      <c r="F423" s="196">
        <v>15</v>
      </c>
    </row>
    <row r="424" spans="1:6" ht="46.8" hidden="1">
      <c r="A424" s="192" t="s">
        <v>683</v>
      </c>
      <c r="B424" s="193">
        <v>7</v>
      </c>
      <c r="C424" s="193">
        <v>9</v>
      </c>
      <c r="D424" s="194" t="s">
        <v>684</v>
      </c>
      <c r="E424" s="195" t="s">
        <v>341</v>
      </c>
      <c r="F424" s="196">
        <v>15</v>
      </c>
    </row>
    <row r="425" spans="1:6" hidden="1">
      <c r="A425" s="192" t="s">
        <v>359</v>
      </c>
      <c r="B425" s="193">
        <v>7</v>
      </c>
      <c r="C425" s="193">
        <v>9</v>
      </c>
      <c r="D425" s="194" t="s">
        <v>684</v>
      </c>
      <c r="E425" s="195" t="s">
        <v>360</v>
      </c>
      <c r="F425" s="196">
        <v>15</v>
      </c>
    </row>
    <row r="426" spans="1:6" s="191" customFormat="1">
      <c r="A426" s="186" t="s">
        <v>685</v>
      </c>
      <c r="B426" s="187">
        <v>8</v>
      </c>
      <c r="C426" s="187">
        <v>0</v>
      </c>
      <c r="D426" s="188" t="s">
        <v>341</v>
      </c>
      <c r="E426" s="189" t="s">
        <v>341</v>
      </c>
      <c r="F426" s="190">
        <v>21314.6</v>
      </c>
    </row>
    <row r="427" spans="1:6">
      <c r="A427" s="192" t="s">
        <v>686</v>
      </c>
      <c r="B427" s="193">
        <v>8</v>
      </c>
      <c r="C427" s="193">
        <v>1</v>
      </c>
      <c r="D427" s="194" t="s">
        <v>341</v>
      </c>
      <c r="E427" s="195" t="s">
        <v>341</v>
      </c>
      <c r="F427" s="196">
        <v>19787.599999999999</v>
      </c>
    </row>
    <row r="428" spans="1:6" hidden="1">
      <c r="A428" s="192" t="s">
        <v>687</v>
      </c>
      <c r="B428" s="193">
        <v>8</v>
      </c>
      <c r="C428" s="193">
        <v>1</v>
      </c>
      <c r="D428" s="194" t="s">
        <v>688</v>
      </c>
      <c r="E428" s="195" t="s">
        <v>341</v>
      </c>
      <c r="F428" s="196">
        <v>6268.4</v>
      </c>
    </row>
    <row r="429" spans="1:6" ht="31.2" hidden="1">
      <c r="A429" s="192" t="s">
        <v>432</v>
      </c>
      <c r="B429" s="193">
        <v>8</v>
      </c>
      <c r="C429" s="193">
        <v>1</v>
      </c>
      <c r="D429" s="194" t="s">
        <v>689</v>
      </c>
      <c r="E429" s="195" t="s">
        <v>341</v>
      </c>
      <c r="F429" s="196">
        <v>5452.9</v>
      </c>
    </row>
    <row r="430" spans="1:6" ht="46.8" hidden="1">
      <c r="A430" s="192" t="s">
        <v>349</v>
      </c>
      <c r="B430" s="193">
        <v>8</v>
      </c>
      <c r="C430" s="193">
        <v>1</v>
      </c>
      <c r="D430" s="194" t="s">
        <v>689</v>
      </c>
      <c r="E430" s="195" t="s">
        <v>350</v>
      </c>
      <c r="F430" s="196">
        <v>5001.6000000000004</v>
      </c>
    </row>
    <row r="431" spans="1:6" hidden="1">
      <c r="A431" s="192" t="s">
        <v>359</v>
      </c>
      <c r="B431" s="193">
        <v>8</v>
      </c>
      <c r="C431" s="193">
        <v>1</v>
      </c>
      <c r="D431" s="194" t="s">
        <v>689</v>
      </c>
      <c r="E431" s="195" t="s">
        <v>360</v>
      </c>
      <c r="F431" s="196">
        <v>450.5</v>
      </c>
    </row>
    <row r="432" spans="1:6" hidden="1">
      <c r="A432" s="192" t="s">
        <v>361</v>
      </c>
      <c r="B432" s="193">
        <v>8</v>
      </c>
      <c r="C432" s="193">
        <v>1</v>
      </c>
      <c r="D432" s="194" t="s">
        <v>689</v>
      </c>
      <c r="E432" s="195" t="s">
        <v>362</v>
      </c>
      <c r="F432" s="196">
        <v>0.8</v>
      </c>
    </row>
    <row r="433" spans="1:6" ht="31.2" hidden="1">
      <c r="A433" s="192" t="s">
        <v>156</v>
      </c>
      <c r="B433" s="193">
        <v>8</v>
      </c>
      <c r="C433" s="193">
        <v>1</v>
      </c>
      <c r="D433" s="194" t="s">
        <v>690</v>
      </c>
      <c r="E433" s="195" t="s">
        <v>341</v>
      </c>
      <c r="F433" s="196">
        <v>815.5</v>
      </c>
    </row>
    <row r="434" spans="1:6" ht="46.8" hidden="1">
      <c r="A434" s="192" t="s">
        <v>349</v>
      </c>
      <c r="B434" s="193">
        <v>8</v>
      </c>
      <c r="C434" s="193">
        <v>1</v>
      </c>
      <c r="D434" s="194" t="s">
        <v>690</v>
      </c>
      <c r="E434" s="195" t="s">
        <v>350</v>
      </c>
      <c r="F434" s="196">
        <v>815.5</v>
      </c>
    </row>
    <row r="435" spans="1:6" hidden="1">
      <c r="A435" s="192" t="s">
        <v>691</v>
      </c>
      <c r="B435" s="193">
        <v>8</v>
      </c>
      <c r="C435" s="193">
        <v>1</v>
      </c>
      <c r="D435" s="194" t="s">
        <v>692</v>
      </c>
      <c r="E435" s="195" t="s">
        <v>341</v>
      </c>
      <c r="F435" s="196">
        <v>1442.5</v>
      </c>
    </row>
    <row r="436" spans="1:6" ht="31.2" hidden="1">
      <c r="A436" s="192" t="s">
        <v>432</v>
      </c>
      <c r="B436" s="193">
        <v>8</v>
      </c>
      <c r="C436" s="193">
        <v>1</v>
      </c>
      <c r="D436" s="194" t="s">
        <v>693</v>
      </c>
      <c r="E436" s="195" t="s">
        <v>341</v>
      </c>
      <c r="F436" s="196">
        <v>1251.7</v>
      </c>
    </row>
    <row r="437" spans="1:6" ht="46.8" hidden="1">
      <c r="A437" s="192" t="s">
        <v>349</v>
      </c>
      <c r="B437" s="193">
        <v>8</v>
      </c>
      <c r="C437" s="193">
        <v>1</v>
      </c>
      <c r="D437" s="194" t="s">
        <v>693</v>
      </c>
      <c r="E437" s="195" t="s">
        <v>350</v>
      </c>
      <c r="F437" s="196">
        <v>1036.8</v>
      </c>
    </row>
    <row r="438" spans="1:6" hidden="1">
      <c r="A438" s="192" t="s">
        <v>359</v>
      </c>
      <c r="B438" s="193">
        <v>8</v>
      </c>
      <c r="C438" s="193">
        <v>1</v>
      </c>
      <c r="D438" s="194" t="s">
        <v>693</v>
      </c>
      <c r="E438" s="195" t="s">
        <v>360</v>
      </c>
      <c r="F438" s="196">
        <v>214.8</v>
      </c>
    </row>
    <row r="439" spans="1:6" hidden="1">
      <c r="A439" s="192" t="s">
        <v>361</v>
      </c>
      <c r="B439" s="193">
        <v>8</v>
      </c>
      <c r="C439" s="193">
        <v>1</v>
      </c>
      <c r="D439" s="194" t="s">
        <v>693</v>
      </c>
      <c r="E439" s="195" t="s">
        <v>362</v>
      </c>
      <c r="F439" s="196">
        <v>0.1</v>
      </c>
    </row>
    <row r="440" spans="1:6" ht="31.2" hidden="1">
      <c r="A440" s="192" t="s">
        <v>156</v>
      </c>
      <c r="B440" s="193">
        <v>8</v>
      </c>
      <c r="C440" s="193">
        <v>1</v>
      </c>
      <c r="D440" s="194" t="s">
        <v>694</v>
      </c>
      <c r="E440" s="195" t="s">
        <v>341</v>
      </c>
      <c r="F440" s="196">
        <v>190.8</v>
      </c>
    </row>
    <row r="441" spans="1:6" ht="46.8" hidden="1">
      <c r="A441" s="192" t="s">
        <v>349</v>
      </c>
      <c r="B441" s="193">
        <v>8</v>
      </c>
      <c r="C441" s="193">
        <v>1</v>
      </c>
      <c r="D441" s="194" t="s">
        <v>694</v>
      </c>
      <c r="E441" s="195" t="s">
        <v>350</v>
      </c>
      <c r="F441" s="196">
        <v>190.8</v>
      </c>
    </row>
    <row r="442" spans="1:6" hidden="1">
      <c r="A442" s="192" t="s">
        <v>695</v>
      </c>
      <c r="B442" s="193">
        <v>8</v>
      </c>
      <c r="C442" s="193">
        <v>1</v>
      </c>
      <c r="D442" s="194" t="s">
        <v>696</v>
      </c>
      <c r="E442" s="195" t="s">
        <v>341</v>
      </c>
      <c r="F442" s="196">
        <v>11310.7</v>
      </c>
    </row>
    <row r="443" spans="1:6" ht="31.2" hidden="1">
      <c r="A443" s="192" t="s">
        <v>432</v>
      </c>
      <c r="B443" s="193">
        <v>8</v>
      </c>
      <c r="C443" s="193">
        <v>1</v>
      </c>
      <c r="D443" s="194" t="s">
        <v>697</v>
      </c>
      <c r="E443" s="195" t="s">
        <v>341</v>
      </c>
      <c r="F443" s="196">
        <v>8283.2000000000007</v>
      </c>
    </row>
    <row r="444" spans="1:6" ht="46.8" hidden="1">
      <c r="A444" s="192" t="s">
        <v>349</v>
      </c>
      <c r="B444" s="193">
        <v>8</v>
      </c>
      <c r="C444" s="193">
        <v>1</v>
      </c>
      <c r="D444" s="194" t="s">
        <v>697</v>
      </c>
      <c r="E444" s="195" t="s">
        <v>350</v>
      </c>
      <c r="F444" s="196">
        <v>7183.4</v>
      </c>
    </row>
    <row r="445" spans="1:6" hidden="1">
      <c r="A445" s="192" t="s">
        <v>359</v>
      </c>
      <c r="B445" s="193">
        <v>8</v>
      </c>
      <c r="C445" s="193">
        <v>1</v>
      </c>
      <c r="D445" s="194" t="s">
        <v>697</v>
      </c>
      <c r="E445" s="195" t="s">
        <v>360</v>
      </c>
      <c r="F445" s="196">
        <v>1091.5999999999999</v>
      </c>
    </row>
    <row r="446" spans="1:6" hidden="1">
      <c r="A446" s="192" t="s">
        <v>361</v>
      </c>
      <c r="B446" s="193">
        <v>8</v>
      </c>
      <c r="C446" s="193">
        <v>1</v>
      </c>
      <c r="D446" s="194" t="s">
        <v>697</v>
      </c>
      <c r="E446" s="195" t="s">
        <v>362</v>
      </c>
      <c r="F446" s="196">
        <v>8.1999999999999993</v>
      </c>
    </row>
    <row r="447" spans="1:6" ht="31.2" hidden="1">
      <c r="A447" s="192" t="s">
        <v>698</v>
      </c>
      <c r="B447" s="193">
        <v>8</v>
      </c>
      <c r="C447" s="193">
        <v>1</v>
      </c>
      <c r="D447" s="194" t="s">
        <v>699</v>
      </c>
      <c r="E447" s="195" t="s">
        <v>341</v>
      </c>
      <c r="F447" s="196">
        <v>58.2</v>
      </c>
    </row>
    <row r="448" spans="1:6" hidden="1">
      <c r="A448" s="192" t="s">
        <v>359</v>
      </c>
      <c r="B448" s="193">
        <v>8</v>
      </c>
      <c r="C448" s="193">
        <v>1</v>
      </c>
      <c r="D448" s="194" t="s">
        <v>699</v>
      </c>
      <c r="E448" s="195" t="s">
        <v>360</v>
      </c>
      <c r="F448" s="196">
        <v>58.2</v>
      </c>
    </row>
    <row r="449" spans="1:6" ht="31.2" hidden="1">
      <c r="A449" s="192" t="s">
        <v>156</v>
      </c>
      <c r="B449" s="193">
        <v>8</v>
      </c>
      <c r="C449" s="193">
        <v>1</v>
      </c>
      <c r="D449" s="194" t="s">
        <v>700</v>
      </c>
      <c r="E449" s="195" t="s">
        <v>341</v>
      </c>
      <c r="F449" s="196">
        <v>2911.1</v>
      </c>
    </row>
    <row r="450" spans="1:6" ht="46.8" hidden="1">
      <c r="A450" s="192" t="s">
        <v>349</v>
      </c>
      <c r="B450" s="193">
        <v>8</v>
      </c>
      <c r="C450" s="193">
        <v>1</v>
      </c>
      <c r="D450" s="194" t="s">
        <v>700</v>
      </c>
      <c r="E450" s="195" t="s">
        <v>350</v>
      </c>
      <c r="F450" s="196">
        <v>2911.1</v>
      </c>
    </row>
    <row r="451" spans="1:6" ht="31.2" hidden="1">
      <c r="A451" s="192" t="s">
        <v>701</v>
      </c>
      <c r="B451" s="193">
        <v>8</v>
      </c>
      <c r="C451" s="193">
        <v>1</v>
      </c>
      <c r="D451" s="194" t="s">
        <v>702</v>
      </c>
      <c r="E451" s="195" t="s">
        <v>341</v>
      </c>
      <c r="F451" s="196">
        <v>58.2</v>
      </c>
    </row>
    <row r="452" spans="1:6" hidden="1">
      <c r="A452" s="192" t="s">
        <v>359</v>
      </c>
      <c r="B452" s="193">
        <v>8</v>
      </c>
      <c r="C452" s="193">
        <v>1</v>
      </c>
      <c r="D452" s="194" t="s">
        <v>702</v>
      </c>
      <c r="E452" s="195" t="s">
        <v>360</v>
      </c>
      <c r="F452" s="196">
        <v>58.2</v>
      </c>
    </row>
    <row r="453" spans="1:6" ht="46.8" hidden="1">
      <c r="A453" s="192" t="s">
        <v>370</v>
      </c>
      <c r="B453" s="193">
        <v>8</v>
      </c>
      <c r="C453" s="193">
        <v>1</v>
      </c>
      <c r="D453" s="194" t="s">
        <v>371</v>
      </c>
      <c r="E453" s="195" t="s">
        <v>341</v>
      </c>
      <c r="F453" s="196">
        <v>240</v>
      </c>
    </row>
    <row r="454" spans="1:6" ht="31.2" hidden="1">
      <c r="A454" s="192" t="s">
        <v>574</v>
      </c>
      <c r="B454" s="193">
        <v>8</v>
      </c>
      <c r="C454" s="193">
        <v>1</v>
      </c>
      <c r="D454" s="194" t="s">
        <v>575</v>
      </c>
      <c r="E454" s="195" t="s">
        <v>341</v>
      </c>
      <c r="F454" s="196">
        <v>176</v>
      </c>
    </row>
    <row r="455" spans="1:6" hidden="1">
      <c r="A455" s="192" t="s">
        <v>374</v>
      </c>
      <c r="B455" s="193">
        <v>8</v>
      </c>
      <c r="C455" s="193">
        <v>1</v>
      </c>
      <c r="D455" s="194" t="s">
        <v>576</v>
      </c>
      <c r="E455" s="195" t="s">
        <v>341</v>
      </c>
      <c r="F455" s="196">
        <v>176</v>
      </c>
    </row>
    <row r="456" spans="1:6" hidden="1">
      <c r="A456" s="192" t="s">
        <v>359</v>
      </c>
      <c r="B456" s="193">
        <v>8</v>
      </c>
      <c r="C456" s="193">
        <v>1</v>
      </c>
      <c r="D456" s="194" t="s">
        <v>576</v>
      </c>
      <c r="E456" s="195" t="s">
        <v>360</v>
      </c>
      <c r="F456" s="196">
        <v>176</v>
      </c>
    </row>
    <row r="457" spans="1:6" ht="31.2" hidden="1">
      <c r="A457" s="192" t="s">
        <v>703</v>
      </c>
      <c r="B457" s="193">
        <v>8</v>
      </c>
      <c r="C457" s="193">
        <v>1</v>
      </c>
      <c r="D457" s="194" t="s">
        <v>704</v>
      </c>
      <c r="E457" s="195" t="s">
        <v>341</v>
      </c>
      <c r="F457" s="196">
        <v>64</v>
      </c>
    </row>
    <row r="458" spans="1:6" hidden="1">
      <c r="A458" s="192" t="s">
        <v>374</v>
      </c>
      <c r="B458" s="193">
        <v>8</v>
      </c>
      <c r="C458" s="193">
        <v>1</v>
      </c>
      <c r="D458" s="194" t="s">
        <v>705</v>
      </c>
      <c r="E458" s="195" t="s">
        <v>341</v>
      </c>
      <c r="F458" s="196">
        <v>64</v>
      </c>
    </row>
    <row r="459" spans="1:6" hidden="1">
      <c r="A459" s="192" t="s">
        <v>359</v>
      </c>
      <c r="B459" s="193">
        <v>8</v>
      </c>
      <c r="C459" s="193">
        <v>1</v>
      </c>
      <c r="D459" s="194" t="s">
        <v>705</v>
      </c>
      <c r="E459" s="195" t="s">
        <v>360</v>
      </c>
      <c r="F459" s="196">
        <v>64</v>
      </c>
    </row>
    <row r="460" spans="1:6" ht="31.2" hidden="1" customHeight="1">
      <c r="A460" s="192" t="s">
        <v>584</v>
      </c>
      <c r="B460" s="193">
        <v>8</v>
      </c>
      <c r="C460" s="193">
        <v>1</v>
      </c>
      <c r="D460" s="194" t="s">
        <v>585</v>
      </c>
      <c r="E460" s="195" t="s">
        <v>341</v>
      </c>
      <c r="F460" s="196">
        <v>526</v>
      </c>
    </row>
    <row r="461" spans="1:6" ht="31.2" hidden="1">
      <c r="A461" s="192" t="s">
        <v>706</v>
      </c>
      <c r="B461" s="193">
        <v>8</v>
      </c>
      <c r="C461" s="193">
        <v>1</v>
      </c>
      <c r="D461" s="194" t="s">
        <v>707</v>
      </c>
      <c r="E461" s="195" t="s">
        <v>341</v>
      </c>
      <c r="F461" s="196">
        <v>300</v>
      </c>
    </row>
    <row r="462" spans="1:6" hidden="1">
      <c r="A462" s="192" t="s">
        <v>374</v>
      </c>
      <c r="B462" s="193">
        <v>8</v>
      </c>
      <c r="C462" s="193">
        <v>1</v>
      </c>
      <c r="D462" s="194" t="s">
        <v>708</v>
      </c>
      <c r="E462" s="195" t="s">
        <v>341</v>
      </c>
      <c r="F462" s="196">
        <v>300</v>
      </c>
    </row>
    <row r="463" spans="1:6" hidden="1">
      <c r="A463" s="192" t="s">
        <v>359</v>
      </c>
      <c r="B463" s="193">
        <v>8</v>
      </c>
      <c r="C463" s="193">
        <v>1</v>
      </c>
      <c r="D463" s="194" t="s">
        <v>708</v>
      </c>
      <c r="E463" s="195" t="s">
        <v>360</v>
      </c>
      <c r="F463" s="196">
        <v>300</v>
      </c>
    </row>
    <row r="464" spans="1:6" ht="31.2" hidden="1">
      <c r="A464" s="192" t="s">
        <v>709</v>
      </c>
      <c r="B464" s="193">
        <v>8</v>
      </c>
      <c r="C464" s="193">
        <v>1</v>
      </c>
      <c r="D464" s="194" t="s">
        <v>710</v>
      </c>
      <c r="E464" s="195" t="s">
        <v>341</v>
      </c>
      <c r="F464" s="196">
        <v>226</v>
      </c>
    </row>
    <row r="465" spans="1:6" hidden="1">
      <c r="A465" s="192" t="s">
        <v>374</v>
      </c>
      <c r="B465" s="193">
        <v>8</v>
      </c>
      <c r="C465" s="193">
        <v>1</v>
      </c>
      <c r="D465" s="194" t="s">
        <v>711</v>
      </c>
      <c r="E465" s="195" t="s">
        <v>341</v>
      </c>
      <c r="F465" s="196">
        <v>226</v>
      </c>
    </row>
    <row r="466" spans="1:6" hidden="1">
      <c r="A466" s="192" t="s">
        <v>359</v>
      </c>
      <c r="B466" s="193">
        <v>8</v>
      </c>
      <c r="C466" s="193">
        <v>1</v>
      </c>
      <c r="D466" s="194" t="s">
        <v>711</v>
      </c>
      <c r="E466" s="195" t="s">
        <v>360</v>
      </c>
      <c r="F466" s="196">
        <v>226</v>
      </c>
    </row>
    <row r="467" spans="1:6">
      <c r="A467" s="192" t="s">
        <v>712</v>
      </c>
      <c r="B467" s="193">
        <v>8</v>
      </c>
      <c r="C467" s="193">
        <v>4</v>
      </c>
      <c r="D467" s="194" t="s">
        <v>341</v>
      </c>
      <c r="E467" s="195" t="s">
        <v>341</v>
      </c>
      <c r="F467" s="196">
        <v>1527</v>
      </c>
    </row>
    <row r="468" spans="1:6" ht="31.2" hidden="1">
      <c r="A468" s="192" t="s">
        <v>343</v>
      </c>
      <c r="B468" s="193">
        <v>8</v>
      </c>
      <c r="C468" s="193">
        <v>4</v>
      </c>
      <c r="D468" s="194" t="s">
        <v>344</v>
      </c>
      <c r="E468" s="195" t="s">
        <v>341</v>
      </c>
      <c r="F468" s="196">
        <v>1527</v>
      </c>
    </row>
    <row r="469" spans="1:6" hidden="1">
      <c r="A469" s="192" t="s">
        <v>355</v>
      </c>
      <c r="B469" s="193">
        <v>8</v>
      </c>
      <c r="C469" s="193">
        <v>4</v>
      </c>
      <c r="D469" s="194" t="s">
        <v>356</v>
      </c>
      <c r="E469" s="195" t="s">
        <v>341</v>
      </c>
      <c r="F469" s="196">
        <v>1527</v>
      </c>
    </row>
    <row r="470" spans="1:6" hidden="1">
      <c r="A470" s="192" t="s">
        <v>347</v>
      </c>
      <c r="B470" s="193">
        <v>8</v>
      </c>
      <c r="C470" s="193">
        <v>4</v>
      </c>
      <c r="D470" s="194" t="s">
        <v>357</v>
      </c>
      <c r="E470" s="195" t="s">
        <v>341</v>
      </c>
      <c r="F470" s="196">
        <v>322.89999999999998</v>
      </c>
    </row>
    <row r="471" spans="1:6" ht="46.8" hidden="1">
      <c r="A471" s="192" t="s">
        <v>349</v>
      </c>
      <c r="B471" s="193">
        <v>8</v>
      </c>
      <c r="C471" s="193">
        <v>4</v>
      </c>
      <c r="D471" s="194" t="s">
        <v>357</v>
      </c>
      <c r="E471" s="195" t="s">
        <v>350</v>
      </c>
      <c r="F471" s="196">
        <v>322.89999999999998</v>
      </c>
    </row>
    <row r="472" spans="1:6" hidden="1">
      <c r="A472" s="192" t="s">
        <v>351</v>
      </c>
      <c r="B472" s="193">
        <v>8</v>
      </c>
      <c r="C472" s="193">
        <v>4</v>
      </c>
      <c r="D472" s="194" t="s">
        <v>358</v>
      </c>
      <c r="E472" s="195" t="s">
        <v>341</v>
      </c>
      <c r="F472" s="196">
        <v>1070.0999999999999</v>
      </c>
    </row>
    <row r="473" spans="1:6" ht="46.8" hidden="1">
      <c r="A473" s="192" t="s">
        <v>349</v>
      </c>
      <c r="B473" s="193">
        <v>8</v>
      </c>
      <c r="C473" s="193">
        <v>4</v>
      </c>
      <c r="D473" s="194" t="s">
        <v>358</v>
      </c>
      <c r="E473" s="195" t="s">
        <v>350</v>
      </c>
      <c r="F473" s="196">
        <v>1067.0999999999999</v>
      </c>
    </row>
    <row r="474" spans="1:6" hidden="1">
      <c r="A474" s="192" t="s">
        <v>359</v>
      </c>
      <c r="B474" s="193">
        <v>8</v>
      </c>
      <c r="C474" s="193">
        <v>4</v>
      </c>
      <c r="D474" s="194" t="s">
        <v>358</v>
      </c>
      <c r="E474" s="195" t="s">
        <v>360</v>
      </c>
      <c r="F474" s="196">
        <v>2.9</v>
      </c>
    </row>
    <row r="475" spans="1:6" hidden="1">
      <c r="A475" s="192" t="s">
        <v>361</v>
      </c>
      <c r="B475" s="193">
        <v>8</v>
      </c>
      <c r="C475" s="193">
        <v>4</v>
      </c>
      <c r="D475" s="194" t="s">
        <v>358</v>
      </c>
      <c r="E475" s="195" t="s">
        <v>362</v>
      </c>
      <c r="F475" s="196">
        <v>0.1</v>
      </c>
    </row>
    <row r="476" spans="1:6" ht="31.2" hidden="1">
      <c r="A476" s="192" t="s">
        <v>156</v>
      </c>
      <c r="B476" s="193">
        <v>8</v>
      </c>
      <c r="C476" s="193">
        <v>4</v>
      </c>
      <c r="D476" s="194" t="s">
        <v>363</v>
      </c>
      <c r="E476" s="195" t="s">
        <v>341</v>
      </c>
      <c r="F476" s="196">
        <v>134</v>
      </c>
    </row>
    <row r="477" spans="1:6" ht="46.8" hidden="1">
      <c r="A477" s="192" t="s">
        <v>349</v>
      </c>
      <c r="B477" s="193">
        <v>8</v>
      </c>
      <c r="C477" s="193">
        <v>4</v>
      </c>
      <c r="D477" s="194" t="s">
        <v>363</v>
      </c>
      <c r="E477" s="195" t="s">
        <v>350</v>
      </c>
      <c r="F477" s="196">
        <v>134</v>
      </c>
    </row>
    <row r="478" spans="1:6" s="191" customFormat="1">
      <c r="A478" s="186" t="s">
        <v>713</v>
      </c>
      <c r="B478" s="187">
        <v>10</v>
      </c>
      <c r="C478" s="187">
        <v>0</v>
      </c>
      <c r="D478" s="188" t="s">
        <v>341</v>
      </c>
      <c r="E478" s="189" t="s">
        <v>341</v>
      </c>
      <c r="F478" s="190">
        <v>24198.799999999999</v>
      </c>
    </row>
    <row r="479" spans="1:6">
      <c r="A479" s="192" t="s">
        <v>714</v>
      </c>
      <c r="B479" s="193">
        <v>10</v>
      </c>
      <c r="C479" s="193">
        <v>1</v>
      </c>
      <c r="D479" s="194" t="s">
        <v>341</v>
      </c>
      <c r="E479" s="195" t="s">
        <v>341</v>
      </c>
      <c r="F479" s="196">
        <v>4367</v>
      </c>
    </row>
    <row r="480" spans="1:6" hidden="1">
      <c r="A480" s="192" t="s">
        <v>715</v>
      </c>
      <c r="B480" s="193">
        <v>10</v>
      </c>
      <c r="C480" s="193">
        <v>1</v>
      </c>
      <c r="D480" s="194" t="s">
        <v>716</v>
      </c>
      <c r="E480" s="195" t="s">
        <v>341</v>
      </c>
      <c r="F480" s="196">
        <v>4367</v>
      </c>
    </row>
    <row r="481" spans="1:6" hidden="1">
      <c r="A481" s="192" t="s">
        <v>717</v>
      </c>
      <c r="B481" s="193">
        <v>10</v>
      </c>
      <c r="C481" s="193">
        <v>1</v>
      </c>
      <c r="D481" s="194" t="s">
        <v>718</v>
      </c>
      <c r="E481" s="195" t="s">
        <v>341</v>
      </c>
      <c r="F481" s="196">
        <v>4367</v>
      </c>
    </row>
    <row r="482" spans="1:6" ht="78" hidden="1">
      <c r="A482" s="192" t="s">
        <v>719</v>
      </c>
      <c r="B482" s="193">
        <v>10</v>
      </c>
      <c r="C482" s="193">
        <v>1</v>
      </c>
      <c r="D482" s="194" t="s">
        <v>720</v>
      </c>
      <c r="E482" s="195" t="s">
        <v>341</v>
      </c>
      <c r="F482" s="196">
        <v>4367</v>
      </c>
    </row>
    <row r="483" spans="1:6" hidden="1">
      <c r="A483" s="192" t="s">
        <v>426</v>
      </c>
      <c r="B483" s="193">
        <v>10</v>
      </c>
      <c r="C483" s="193">
        <v>1</v>
      </c>
      <c r="D483" s="194" t="s">
        <v>720</v>
      </c>
      <c r="E483" s="195" t="s">
        <v>427</v>
      </c>
      <c r="F483" s="196">
        <v>4367</v>
      </c>
    </row>
    <row r="484" spans="1:6">
      <c r="A484" s="192" t="s">
        <v>721</v>
      </c>
      <c r="B484" s="193">
        <v>10</v>
      </c>
      <c r="C484" s="193">
        <v>3</v>
      </c>
      <c r="D484" s="194" t="s">
        <v>341</v>
      </c>
      <c r="E484" s="195" t="s">
        <v>341</v>
      </c>
      <c r="F484" s="196">
        <v>12611.9</v>
      </c>
    </row>
    <row r="485" spans="1:6" ht="31.2" hidden="1">
      <c r="A485" s="192" t="s">
        <v>343</v>
      </c>
      <c r="B485" s="193">
        <v>10</v>
      </c>
      <c r="C485" s="193">
        <v>3</v>
      </c>
      <c r="D485" s="194" t="s">
        <v>344</v>
      </c>
      <c r="E485" s="195" t="s">
        <v>341</v>
      </c>
      <c r="F485" s="196">
        <v>11979.9</v>
      </c>
    </row>
    <row r="486" spans="1:6" hidden="1">
      <c r="A486" s="192" t="s">
        <v>406</v>
      </c>
      <c r="B486" s="193">
        <v>10</v>
      </c>
      <c r="C486" s="193">
        <v>3</v>
      </c>
      <c r="D486" s="194" t="s">
        <v>407</v>
      </c>
      <c r="E486" s="195" t="s">
        <v>341</v>
      </c>
      <c r="F486" s="196">
        <v>11979.9</v>
      </c>
    </row>
    <row r="487" spans="1:6" ht="46.8" hidden="1">
      <c r="A487" s="192" t="s">
        <v>722</v>
      </c>
      <c r="B487" s="193">
        <v>10</v>
      </c>
      <c r="C487" s="193">
        <v>3</v>
      </c>
      <c r="D487" s="194" t="s">
        <v>723</v>
      </c>
      <c r="E487" s="195" t="s">
        <v>341</v>
      </c>
      <c r="F487" s="196">
        <v>872.9</v>
      </c>
    </row>
    <row r="488" spans="1:6" ht="46.8" hidden="1">
      <c r="A488" s="192" t="s">
        <v>349</v>
      </c>
      <c r="B488" s="193">
        <v>10</v>
      </c>
      <c r="C488" s="193">
        <v>3</v>
      </c>
      <c r="D488" s="194" t="s">
        <v>723</v>
      </c>
      <c r="E488" s="195" t="s">
        <v>350</v>
      </c>
      <c r="F488" s="196">
        <v>831.3</v>
      </c>
    </row>
    <row r="489" spans="1:6" hidden="1">
      <c r="A489" s="192" t="s">
        <v>359</v>
      </c>
      <c r="B489" s="193">
        <v>10</v>
      </c>
      <c r="C489" s="193">
        <v>3</v>
      </c>
      <c r="D489" s="194" t="s">
        <v>723</v>
      </c>
      <c r="E489" s="195" t="s">
        <v>360</v>
      </c>
      <c r="F489" s="196">
        <v>41.6</v>
      </c>
    </row>
    <row r="490" spans="1:6" ht="31.2" hidden="1">
      <c r="A490" s="192" t="s">
        <v>724</v>
      </c>
      <c r="B490" s="193">
        <v>10</v>
      </c>
      <c r="C490" s="193">
        <v>3</v>
      </c>
      <c r="D490" s="194" t="s">
        <v>725</v>
      </c>
      <c r="E490" s="195" t="s">
        <v>341</v>
      </c>
      <c r="F490" s="196">
        <v>11107</v>
      </c>
    </row>
    <row r="491" spans="1:6" hidden="1">
      <c r="A491" s="192" t="s">
        <v>359</v>
      </c>
      <c r="B491" s="193">
        <v>10</v>
      </c>
      <c r="C491" s="193">
        <v>3</v>
      </c>
      <c r="D491" s="194" t="s">
        <v>725</v>
      </c>
      <c r="E491" s="195" t="s">
        <v>360</v>
      </c>
      <c r="F491" s="196">
        <v>247</v>
      </c>
    </row>
    <row r="492" spans="1:6" hidden="1">
      <c r="A492" s="192" t="s">
        <v>426</v>
      </c>
      <c r="B492" s="193">
        <v>10</v>
      </c>
      <c r="C492" s="193">
        <v>3</v>
      </c>
      <c r="D492" s="194" t="s">
        <v>725</v>
      </c>
      <c r="E492" s="195" t="s">
        <v>427</v>
      </c>
      <c r="F492" s="196">
        <v>10860</v>
      </c>
    </row>
    <row r="493" spans="1:6" hidden="1">
      <c r="A493" s="192" t="s">
        <v>726</v>
      </c>
      <c r="B493" s="193">
        <v>10</v>
      </c>
      <c r="C493" s="193">
        <v>3</v>
      </c>
      <c r="D493" s="194" t="s">
        <v>727</v>
      </c>
      <c r="E493" s="195" t="s">
        <v>341</v>
      </c>
      <c r="F493" s="196">
        <v>632</v>
      </c>
    </row>
    <row r="494" spans="1:6" ht="46.8" hidden="1">
      <c r="A494" s="192" t="s">
        <v>728</v>
      </c>
      <c r="B494" s="193">
        <v>10</v>
      </c>
      <c r="C494" s="193">
        <v>3</v>
      </c>
      <c r="D494" s="194" t="s">
        <v>729</v>
      </c>
      <c r="E494" s="195" t="s">
        <v>341</v>
      </c>
      <c r="F494" s="196">
        <v>632</v>
      </c>
    </row>
    <row r="495" spans="1:6" ht="31.2" hidden="1">
      <c r="A495" s="192" t="s">
        <v>730</v>
      </c>
      <c r="B495" s="193">
        <v>10</v>
      </c>
      <c r="C495" s="193">
        <v>3</v>
      </c>
      <c r="D495" s="194" t="s">
        <v>731</v>
      </c>
      <c r="E495" s="195" t="s">
        <v>341</v>
      </c>
      <c r="F495" s="196">
        <v>20</v>
      </c>
    </row>
    <row r="496" spans="1:6" hidden="1">
      <c r="A496" s="192" t="s">
        <v>426</v>
      </c>
      <c r="B496" s="193">
        <v>10</v>
      </c>
      <c r="C496" s="193">
        <v>3</v>
      </c>
      <c r="D496" s="194" t="s">
        <v>731</v>
      </c>
      <c r="E496" s="195" t="s">
        <v>427</v>
      </c>
      <c r="F496" s="196">
        <v>20</v>
      </c>
    </row>
    <row r="497" spans="1:6" ht="31.2" hidden="1">
      <c r="A497" s="192" t="s">
        <v>732</v>
      </c>
      <c r="B497" s="193">
        <v>10</v>
      </c>
      <c r="C497" s="193">
        <v>3</v>
      </c>
      <c r="D497" s="194" t="s">
        <v>733</v>
      </c>
      <c r="E497" s="195" t="s">
        <v>341</v>
      </c>
      <c r="F497" s="196">
        <v>151.19999999999999</v>
      </c>
    </row>
    <row r="498" spans="1:6" hidden="1">
      <c r="A498" s="192" t="s">
        <v>426</v>
      </c>
      <c r="B498" s="193">
        <v>10</v>
      </c>
      <c r="C498" s="193">
        <v>3</v>
      </c>
      <c r="D498" s="194" t="s">
        <v>733</v>
      </c>
      <c r="E498" s="195" t="s">
        <v>427</v>
      </c>
      <c r="F498" s="196">
        <v>151.19999999999999</v>
      </c>
    </row>
    <row r="499" spans="1:6" ht="15.6" hidden="1" customHeight="1">
      <c r="A499" s="192" t="s">
        <v>734</v>
      </c>
      <c r="B499" s="193">
        <v>10</v>
      </c>
      <c r="C499" s="193">
        <v>3</v>
      </c>
      <c r="D499" s="194" t="s">
        <v>735</v>
      </c>
      <c r="E499" s="195" t="s">
        <v>341</v>
      </c>
      <c r="F499" s="196">
        <v>180</v>
      </c>
    </row>
    <row r="500" spans="1:6" hidden="1">
      <c r="A500" s="192" t="s">
        <v>426</v>
      </c>
      <c r="B500" s="193">
        <v>10</v>
      </c>
      <c r="C500" s="193">
        <v>3</v>
      </c>
      <c r="D500" s="194" t="s">
        <v>735</v>
      </c>
      <c r="E500" s="195" t="s">
        <v>427</v>
      </c>
      <c r="F500" s="196">
        <v>180</v>
      </c>
    </row>
    <row r="501" spans="1:6" ht="46.8" hidden="1">
      <c r="A501" s="192" t="s">
        <v>736</v>
      </c>
      <c r="B501" s="193">
        <v>10</v>
      </c>
      <c r="C501" s="193">
        <v>3</v>
      </c>
      <c r="D501" s="194" t="s">
        <v>737</v>
      </c>
      <c r="E501" s="195" t="s">
        <v>341</v>
      </c>
      <c r="F501" s="196">
        <v>172.8</v>
      </c>
    </row>
    <row r="502" spans="1:6" hidden="1">
      <c r="A502" s="192" t="s">
        <v>426</v>
      </c>
      <c r="B502" s="193">
        <v>10</v>
      </c>
      <c r="C502" s="193">
        <v>3</v>
      </c>
      <c r="D502" s="194" t="s">
        <v>737</v>
      </c>
      <c r="E502" s="195" t="s">
        <v>427</v>
      </c>
      <c r="F502" s="196">
        <v>172.8</v>
      </c>
    </row>
    <row r="503" spans="1:6" ht="46.8" hidden="1">
      <c r="A503" s="192" t="s">
        <v>738</v>
      </c>
      <c r="B503" s="193">
        <v>10</v>
      </c>
      <c r="C503" s="193">
        <v>3</v>
      </c>
      <c r="D503" s="194" t="s">
        <v>739</v>
      </c>
      <c r="E503" s="195" t="s">
        <v>341</v>
      </c>
      <c r="F503" s="196">
        <v>108</v>
      </c>
    </row>
    <row r="504" spans="1:6" hidden="1">
      <c r="A504" s="192" t="s">
        <v>426</v>
      </c>
      <c r="B504" s="193">
        <v>10</v>
      </c>
      <c r="C504" s="193">
        <v>3</v>
      </c>
      <c r="D504" s="194" t="s">
        <v>739</v>
      </c>
      <c r="E504" s="195" t="s">
        <v>427</v>
      </c>
      <c r="F504" s="196">
        <v>108</v>
      </c>
    </row>
    <row r="505" spans="1:6">
      <c r="A505" s="192" t="s">
        <v>740</v>
      </c>
      <c r="B505" s="193">
        <v>10</v>
      </c>
      <c r="C505" s="193">
        <v>4</v>
      </c>
      <c r="D505" s="194" t="s">
        <v>341</v>
      </c>
      <c r="E505" s="195" t="s">
        <v>341</v>
      </c>
      <c r="F505" s="196">
        <v>5900.7</v>
      </c>
    </row>
    <row r="506" spans="1:6" ht="31.2" hidden="1">
      <c r="A506" s="192" t="s">
        <v>343</v>
      </c>
      <c r="B506" s="193">
        <v>10</v>
      </c>
      <c r="C506" s="193">
        <v>4</v>
      </c>
      <c r="D506" s="194" t="s">
        <v>344</v>
      </c>
      <c r="E506" s="195" t="s">
        <v>341</v>
      </c>
      <c r="F506" s="196">
        <v>5900.7</v>
      </c>
    </row>
    <row r="507" spans="1:6" hidden="1">
      <c r="A507" s="192" t="s">
        <v>406</v>
      </c>
      <c r="B507" s="193">
        <v>10</v>
      </c>
      <c r="C507" s="193">
        <v>4</v>
      </c>
      <c r="D507" s="194" t="s">
        <v>407</v>
      </c>
      <c r="E507" s="195" t="s">
        <v>341</v>
      </c>
      <c r="F507" s="196">
        <v>5900.7</v>
      </c>
    </row>
    <row r="508" spans="1:6" ht="46.8" hidden="1">
      <c r="A508" s="192" t="s">
        <v>741</v>
      </c>
      <c r="B508" s="193">
        <v>10</v>
      </c>
      <c r="C508" s="193">
        <v>4</v>
      </c>
      <c r="D508" s="194" t="s">
        <v>742</v>
      </c>
      <c r="E508" s="195" t="s">
        <v>341</v>
      </c>
      <c r="F508" s="196">
        <v>5900.7</v>
      </c>
    </row>
    <row r="509" spans="1:6" hidden="1">
      <c r="A509" s="192" t="s">
        <v>426</v>
      </c>
      <c r="B509" s="193">
        <v>10</v>
      </c>
      <c r="C509" s="193">
        <v>4</v>
      </c>
      <c r="D509" s="194" t="s">
        <v>742</v>
      </c>
      <c r="E509" s="195" t="s">
        <v>427</v>
      </c>
      <c r="F509" s="196">
        <v>5900.7</v>
      </c>
    </row>
    <row r="510" spans="1:6">
      <c r="A510" s="192" t="s">
        <v>743</v>
      </c>
      <c r="B510" s="193">
        <v>10</v>
      </c>
      <c r="C510" s="193">
        <v>6</v>
      </c>
      <c r="D510" s="194" t="s">
        <v>341</v>
      </c>
      <c r="E510" s="195" t="s">
        <v>341</v>
      </c>
      <c r="F510" s="196">
        <v>1319.2</v>
      </c>
    </row>
    <row r="511" spans="1:6" ht="31.2" hidden="1">
      <c r="A511" s="192" t="s">
        <v>343</v>
      </c>
      <c r="B511" s="193">
        <v>10</v>
      </c>
      <c r="C511" s="193">
        <v>6</v>
      </c>
      <c r="D511" s="194" t="s">
        <v>344</v>
      </c>
      <c r="E511" s="195" t="s">
        <v>341</v>
      </c>
      <c r="F511" s="196">
        <v>1219.2</v>
      </c>
    </row>
    <row r="512" spans="1:6" hidden="1">
      <c r="A512" s="192" t="s">
        <v>406</v>
      </c>
      <c r="B512" s="193">
        <v>10</v>
      </c>
      <c r="C512" s="193">
        <v>6</v>
      </c>
      <c r="D512" s="194" t="s">
        <v>407</v>
      </c>
      <c r="E512" s="195" t="s">
        <v>341</v>
      </c>
      <c r="F512" s="196">
        <v>1219.2</v>
      </c>
    </row>
    <row r="513" spans="1:6" ht="46.8" hidden="1">
      <c r="A513" s="192" t="s">
        <v>744</v>
      </c>
      <c r="B513" s="193">
        <v>10</v>
      </c>
      <c r="C513" s="193">
        <v>6</v>
      </c>
      <c r="D513" s="194" t="s">
        <v>745</v>
      </c>
      <c r="E513" s="195" t="s">
        <v>341</v>
      </c>
      <c r="F513" s="196">
        <v>1219.2</v>
      </c>
    </row>
    <row r="514" spans="1:6" ht="46.8" hidden="1">
      <c r="A514" s="192" t="s">
        <v>349</v>
      </c>
      <c r="B514" s="193">
        <v>10</v>
      </c>
      <c r="C514" s="193">
        <v>6</v>
      </c>
      <c r="D514" s="194" t="s">
        <v>745</v>
      </c>
      <c r="E514" s="195" t="s">
        <v>350</v>
      </c>
      <c r="F514" s="196">
        <v>1116.5999999999999</v>
      </c>
    </row>
    <row r="515" spans="1:6" hidden="1">
      <c r="A515" s="192" t="s">
        <v>359</v>
      </c>
      <c r="B515" s="193">
        <v>10</v>
      </c>
      <c r="C515" s="193">
        <v>6</v>
      </c>
      <c r="D515" s="194" t="s">
        <v>745</v>
      </c>
      <c r="E515" s="195" t="s">
        <v>360</v>
      </c>
      <c r="F515" s="196">
        <v>102.6</v>
      </c>
    </row>
    <row r="516" spans="1:6" ht="46.8" hidden="1">
      <c r="A516" s="192" t="s">
        <v>746</v>
      </c>
      <c r="B516" s="193">
        <v>10</v>
      </c>
      <c r="C516" s="193">
        <v>6</v>
      </c>
      <c r="D516" s="194" t="s">
        <v>747</v>
      </c>
      <c r="E516" s="195" t="s">
        <v>341</v>
      </c>
      <c r="F516" s="196">
        <v>100</v>
      </c>
    </row>
    <row r="517" spans="1:6" ht="46.8" hidden="1">
      <c r="A517" s="192" t="s">
        <v>748</v>
      </c>
      <c r="B517" s="193">
        <v>10</v>
      </c>
      <c r="C517" s="193">
        <v>6</v>
      </c>
      <c r="D517" s="194" t="s">
        <v>749</v>
      </c>
      <c r="E517" s="195" t="s">
        <v>341</v>
      </c>
      <c r="F517" s="196">
        <v>100</v>
      </c>
    </row>
    <row r="518" spans="1:6" hidden="1">
      <c r="A518" s="192" t="s">
        <v>374</v>
      </c>
      <c r="B518" s="193">
        <v>10</v>
      </c>
      <c r="C518" s="193">
        <v>6</v>
      </c>
      <c r="D518" s="194" t="s">
        <v>750</v>
      </c>
      <c r="E518" s="195" t="s">
        <v>341</v>
      </c>
      <c r="F518" s="196">
        <v>100</v>
      </c>
    </row>
    <row r="519" spans="1:6" hidden="1">
      <c r="A519" s="192" t="s">
        <v>359</v>
      </c>
      <c r="B519" s="193">
        <v>10</v>
      </c>
      <c r="C519" s="193">
        <v>6</v>
      </c>
      <c r="D519" s="194" t="s">
        <v>750</v>
      </c>
      <c r="E519" s="195" t="s">
        <v>360</v>
      </c>
      <c r="F519" s="196">
        <v>100</v>
      </c>
    </row>
    <row r="520" spans="1:6" s="191" customFormat="1">
      <c r="A520" s="186" t="s">
        <v>751</v>
      </c>
      <c r="B520" s="187">
        <v>11</v>
      </c>
      <c r="C520" s="187">
        <v>0</v>
      </c>
      <c r="D520" s="188" t="s">
        <v>341</v>
      </c>
      <c r="E520" s="189" t="s">
        <v>341</v>
      </c>
      <c r="F520" s="190">
        <v>5353.2</v>
      </c>
    </row>
    <row r="521" spans="1:6">
      <c r="A521" s="192" t="s">
        <v>752</v>
      </c>
      <c r="B521" s="193">
        <v>11</v>
      </c>
      <c r="C521" s="193">
        <v>1</v>
      </c>
      <c r="D521" s="194" t="s">
        <v>341</v>
      </c>
      <c r="E521" s="195" t="s">
        <v>341</v>
      </c>
      <c r="F521" s="196">
        <v>5353.2</v>
      </c>
    </row>
    <row r="522" spans="1:6" ht="31.2" hidden="1">
      <c r="A522" s="192" t="s">
        <v>753</v>
      </c>
      <c r="B522" s="193">
        <v>11</v>
      </c>
      <c r="C522" s="193">
        <v>1</v>
      </c>
      <c r="D522" s="194" t="s">
        <v>754</v>
      </c>
      <c r="E522" s="195" t="s">
        <v>341</v>
      </c>
      <c r="F522" s="196">
        <v>120</v>
      </c>
    </row>
    <row r="523" spans="1:6" hidden="1">
      <c r="A523" s="192" t="s">
        <v>755</v>
      </c>
      <c r="B523" s="193">
        <v>11</v>
      </c>
      <c r="C523" s="193">
        <v>1</v>
      </c>
      <c r="D523" s="194" t="s">
        <v>756</v>
      </c>
      <c r="E523" s="195" t="s">
        <v>341</v>
      </c>
      <c r="F523" s="196">
        <v>120</v>
      </c>
    </row>
    <row r="524" spans="1:6" hidden="1">
      <c r="A524" s="192" t="s">
        <v>374</v>
      </c>
      <c r="B524" s="193">
        <v>11</v>
      </c>
      <c r="C524" s="193">
        <v>1</v>
      </c>
      <c r="D524" s="194" t="s">
        <v>757</v>
      </c>
      <c r="E524" s="195" t="s">
        <v>341</v>
      </c>
      <c r="F524" s="196">
        <v>120</v>
      </c>
    </row>
    <row r="525" spans="1:6" hidden="1">
      <c r="A525" s="192" t="s">
        <v>359</v>
      </c>
      <c r="B525" s="193">
        <v>11</v>
      </c>
      <c r="C525" s="193">
        <v>1</v>
      </c>
      <c r="D525" s="194" t="s">
        <v>757</v>
      </c>
      <c r="E525" s="195" t="s">
        <v>360</v>
      </c>
      <c r="F525" s="196">
        <v>120</v>
      </c>
    </row>
    <row r="526" spans="1:6" ht="31.2" hidden="1">
      <c r="A526" s="192" t="s">
        <v>475</v>
      </c>
      <c r="B526" s="193">
        <v>11</v>
      </c>
      <c r="C526" s="193">
        <v>1</v>
      </c>
      <c r="D526" s="194" t="s">
        <v>476</v>
      </c>
      <c r="E526" s="195" t="s">
        <v>341</v>
      </c>
      <c r="F526" s="196">
        <v>5233.2</v>
      </c>
    </row>
    <row r="527" spans="1:6" hidden="1">
      <c r="A527" s="192" t="s">
        <v>758</v>
      </c>
      <c r="B527" s="193">
        <v>11</v>
      </c>
      <c r="C527" s="193">
        <v>1</v>
      </c>
      <c r="D527" s="194" t="s">
        <v>759</v>
      </c>
      <c r="E527" s="195" t="s">
        <v>341</v>
      </c>
      <c r="F527" s="196">
        <v>5233.2</v>
      </c>
    </row>
    <row r="528" spans="1:6" hidden="1">
      <c r="A528" s="192" t="s">
        <v>760</v>
      </c>
      <c r="B528" s="193">
        <v>11</v>
      </c>
      <c r="C528" s="193">
        <v>1</v>
      </c>
      <c r="D528" s="194" t="s">
        <v>761</v>
      </c>
      <c r="E528" s="195" t="s">
        <v>341</v>
      </c>
      <c r="F528" s="196">
        <v>233.2</v>
      </c>
    </row>
    <row r="529" spans="1:6" hidden="1">
      <c r="A529" s="192" t="s">
        <v>359</v>
      </c>
      <c r="B529" s="193">
        <v>11</v>
      </c>
      <c r="C529" s="193">
        <v>1</v>
      </c>
      <c r="D529" s="194" t="s">
        <v>761</v>
      </c>
      <c r="E529" s="195" t="s">
        <v>360</v>
      </c>
      <c r="F529" s="196">
        <v>233.2</v>
      </c>
    </row>
    <row r="530" spans="1:6" ht="31.2" hidden="1">
      <c r="A530" s="192" t="s">
        <v>479</v>
      </c>
      <c r="B530" s="193">
        <v>11</v>
      </c>
      <c r="C530" s="193">
        <v>1</v>
      </c>
      <c r="D530" s="194" t="s">
        <v>762</v>
      </c>
      <c r="E530" s="195" t="s">
        <v>341</v>
      </c>
      <c r="F530" s="196">
        <v>3448.4</v>
      </c>
    </row>
    <row r="531" spans="1:6" ht="31.2" hidden="1">
      <c r="A531" s="192" t="s">
        <v>481</v>
      </c>
      <c r="B531" s="193">
        <v>11</v>
      </c>
      <c r="C531" s="193">
        <v>1</v>
      </c>
      <c r="D531" s="194" t="s">
        <v>762</v>
      </c>
      <c r="E531" s="195" t="s">
        <v>482</v>
      </c>
      <c r="F531" s="196">
        <v>3448.4</v>
      </c>
    </row>
    <row r="532" spans="1:6" ht="46.8" hidden="1">
      <c r="A532" s="192" t="s">
        <v>763</v>
      </c>
      <c r="B532" s="193">
        <v>11</v>
      </c>
      <c r="C532" s="193">
        <v>1</v>
      </c>
      <c r="D532" s="194" t="s">
        <v>764</v>
      </c>
      <c r="E532" s="195" t="s">
        <v>341</v>
      </c>
      <c r="F532" s="196">
        <v>73.7</v>
      </c>
    </row>
    <row r="533" spans="1:6" ht="31.2" hidden="1">
      <c r="A533" s="192" t="s">
        <v>481</v>
      </c>
      <c r="B533" s="193">
        <v>11</v>
      </c>
      <c r="C533" s="193">
        <v>1</v>
      </c>
      <c r="D533" s="194" t="s">
        <v>764</v>
      </c>
      <c r="E533" s="195" t="s">
        <v>482</v>
      </c>
      <c r="F533" s="196">
        <v>73.7</v>
      </c>
    </row>
    <row r="534" spans="1:6" ht="62.4" hidden="1">
      <c r="A534" s="192" t="s">
        <v>765</v>
      </c>
      <c r="B534" s="193">
        <v>11</v>
      </c>
      <c r="C534" s="193">
        <v>1</v>
      </c>
      <c r="D534" s="194" t="s">
        <v>766</v>
      </c>
      <c r="E534" s="195" t="s">
        <v>341</v>
      </c>
      <c r="F534" s="196">
        <v>1477.9</v>
      </c>
    </row>
    <row r="535" spans="1:6" ht="31.2" hidden="1">
      <c r="A535" s="192" t="s">
        <v>481</v>
      </c>
      <c r="B535" s="193">
        <v>11</v>
      </c>
      <c r="C535" s="193">
        <v>1</v>
      </c>
      <c r="D535" s="194" t="s">
        <v>766</v>
      </c>
      <c r="E535" s="195" t="s">
        <v>482</v>
      </c>
      <c r="F535" s="196">
        <v>1477.9</v>
      </c>
    </row>
    <row r="536" spans="1:6" s="191" customFormat="1">
      <c r="A536" s="186" t="s">
        <v>767</v>
      </c>
      <c r="B536" s="187">
        <v>12</v>
      </c>
      <c r="C536" s="187">
        <v>0</v>
      </c>
      <c r="D536" s="188" t="s">
        <v>341</v>
      </c>
      <c r="E536" s="189" t="s">
        <v>341</v>
      </c>
      <c r="F536" s="190">
        <v>2655</v>
      </c>
    </row>
    <row r="537" spans="1:6">
      <c r="A537" s="192" t="s">
        <v>768</v>
      </c>
      <c r="B537" s="193">
        <v>12</v>
      </c>
      <c r="C537" s="193">
        <v>2</v>
      </c>
      <c r="D537" s="194" t="s">
        <v>341</v>
      </c>
      <c r="E537" s="195" t="s">
        <v>341</v>
      </c>
      <c r="F537" s="196">
        <v>2655</v>
      </c>
    </row>
    <row r="538" spans="1:6" hidden="1">
      <c r="A538" s="192" t="s">
        <v>769</v>
      </c>
      <c r="B538" s="193">
        <v>12</v>
      </c>
      <c r="C538" s="193">
        <v>2</v>
      </c>
      <c r="D538" s="194" t="s">
        <v>770</v>
      </c>
      <c r="E538" s="195" t="s">
        <v>341</v>
      </c>
      <c r="F538" s="196">
        <v>2655</v>
      </c>
    </row>
    <row r="539" spans="1:6" hidden="1">
      <c r="A539" s="192" t="s">
        <v>771</v>
      </c>
      <c r="B539" s="193">
        <v>12</v>
      </c>
      <c r="C539" s="193">
        <v>2</v>
      </c>
      <c r="D539" s="194" t="s">
        <v>772</v>
      </c>
      <c r="E539" s="195" t="s">
        <v>341</v>
      </c>
      <c r="F539" s="196">
        <v>2655</v>
      </c>
    </row>
    <row r="540" spans="1:6" hidden="1">
      <c r="A540" s="192" t="s">
        <v>361</v>
      </c>
      <c r="B540" s="193">
        <v>12</v>
      </c>
      <c r="C540" s="193">
        <v>2</v>
      </c>
      <c r="D540" s="194" t="s">
        <v>772</v>
      </c>
      <c r="E540" s="195" t="s">
        <v>362</v>
      </c>
      <c r="F540" s="196">
        <v>2655</v>
      </c>
    </row>
    <row r="541" spans="1:6" s="191" customFormat="1" ht="30.6" customHeight="1">
      <c r="A541" s="186" t="s">
        <v>773</v>
      </c>
      <c r="B541" s="187">
        <v>13</v>
      </c>
      <c r="C541" s="187">
        <v>0</v>
      </c>
      <c r="D541" s="188" t="s">
        <v>341</v>
      </c>
      <c r="E541" s="189" t="s">
        <v>341</v>
      </c>
      <c r="F541" s="190">
        <v>2169.1999999999998</v>
      </c>
    </row>
    <row r="542" spans="1:6">
      <c r="A542" s="192" t="s">
        <v>774</v>
      </c>
      <c r="B542" s="193">
        <v>13</v>
      </c>
      <c r="C542" s="193">
        <v>1</v>
      </c>
      <c r="D542" s="194" t="s">
        <v>341</v>
      </c>
      <c r="E542" s="195" t="s">
        <v>341</v>
      </c>
      <c r="F542" s="196">
        <v>2169.1999999999998</v>
      </c>
    </row>
    <row r="543" spans="1:6" hidden="1">
      <c r="A543" s="192" t="s">
        <v>775</v>
      </c>
      <c r="B543" s="193">
        <v>13</v>
      </c>
      <c r="C543" s="193">
        <v>1</v>
      </c>
      <c r="D543" s="194" t="s">
        <v>776</v>
      </c>
      <c r="E543" s="195" t="s">
        <v>341</v>
      </c>
      <c r="F543" s="196">
        <v>2169.1999999999998</v>
      </c>
    </row>
    <row r="544" spans="1:6" hidden="1">
      <c r="A544" s="192" t="s">
        <v>777</v>
      </c>
      <c r="B544" s="193">
        <v>13</v>
      </c>
      <c r="C544" s="193">
        <v>1</v>
      </c>
      <c r="D544" s="194" t="s">
        <v>778</v>
      </c>
      <c r="E544" s="195" t="s">
        <v>341</v>
      </c>
      <c r="F544" s="196">
        <v>2169.1999999999998</v>
      </c>
    </row>
    <row r="545" spans="1:6" hidden="1">
      <c r="A545" s="192" t="s">
        <v>779</v>
      </c>
      <c r="B545" s="193">
        <v>13</v>
      </c>
      <c r="C545" s="193">
        <v>1</v>
      </c>
      <c r="D545" s="194" t="s">
        <v>778</v>
      </c>
      <c r="E545" s="195" t="s">
        <v>780</v>
      </c>
      <c r="F545" s="196">
        <v>2169.1999999999998</v>
      </c>
    </row>
    <row r="546" spans="1:6" s="191" customFormat="1" ht="31.2">
      <c r="A546" s="186" t="s">
        <v>781</v>
      </c>
      <c r="B546" s="187">
        <v>14</v>
      </c>
      <c r="C546" s="187">
        <v>0</v>
      </c>
      <c r="D546" s="188" t="s">
        <v>341</v>
      </c>
      <c r="E546" s="189" t="s">
        <v>341</v>
      </c>
      <c r="F546" s="190">
        <v>8608</v>
      </c>
    </row>
    <row r="547" spans="1:6" ht="31.2">
      <c r="A547" s="192" t="s">
        <v>782</v>
      </c>
      <c r="B547" s="193">
        <v>14</v>
      </c>
      <c r="C547" s="193">
        <v>1</v>
      </c>
      <c r="D547" s="194" t="s">
        <v>341</v>
      </c>
      <c r="E547" s="195" t="s">
        <v>341</v>
      </c>
      <c r="F547" s="196">
        <v>8608</v>
      </c>
    </row>
    <row r="548" spans="1:6" ht="31.2" hidden="1">
      <c r="A548" s="192" t="s">
        <v>783</v>
      </c>
      <c r="B548" s="193">
        <v>14</v>
      </c>
      <c r="C548" s="193">
        <v>1</v>
      </c>
      <c r="D548" s="194" t="s">
        <v>784</v>
      </c>
      <c r="E548" s="195" t="s">
        <v>341</v>
      </c>
      <c r="F548" s="196">
        <v>8608</v>
      </c>
    </row>
    <row r="549" spans="1:6" ht="31.2" hidden="1">
      <c r="A549" s="192" t="s">
        <v>785</v>
      </c>
      <c r="B549" s="193">
        <v>14</v>
      </c>
      <c r="C549" s="193">
        <v>1</v>
      </c>
      <c r="D549" s="194" t="s">
        <v>786</v>
      </c>
      <c r="E549" s="195" t="s">
        <v>341</v>
      </c>
      <c r="F549" s="196">
        <v>8608</v>
      </c>
    </row>
    <row r="550" spans="1:6" ht="31.2" hidden="1">
      <c r="A550" s="192" t="s">
        <v>787</v>
      </c>
      <c r="B550" s="193">
        <v>14</v>
      </c>
      <c r="C550" s="193">
        <v>1</v>
      </c>
      <c r="D550" s="194" t="s">
        <v>788</v>
      </c>
      <c r="E550" s="195" t="s">
        <v>341</v>
      </c>
      <c r="F550" s="196">
        <v>8608</v>
      </c>
    </row>
    <row r="551" spans="1:6" hidden="1">
      <c r="A551" s="192" t="s">
        <v>789</v>
      </c>
      <c r="B551" s="193">
        <v>14</v>
      </c>
      <c r="C551" s="193">
        <v>1</v>
      </c>
      <c r="D551" s="194" t="s">
        <v>788</v>
      </c>
      <c r="E551" s="195" t="s">
        <v>790</v>
      </c>
      <c r="F551" s="196">
        <v>8608</v>
      </c>
    </row>
    <row r="552" spans="1:6">
      <c r="A552" s="282" t="s">
        <v>791</v>
      </c>
      <c r="B552" s="283"/>
      <c r="C552" s="283"/>
      <c r="D552" s="283"/>
      <c r="E552" s="284"/>
      <c r="F552" s="190">
        <v>820301.9</v>
      </c>
    </row>
    <row r="553" spans="1:6" ht="25.5" customHeight="1">
      <c r="A553" s="197"/>
      <c r="B553" s="198"/>
      <c r="C553" s="198"/>
      <c r="D553" s="198"/>
      <c r="E553" s="182"/>
      <c r="F553" s="183"/>
    </row>
    <row r="554" spans="1:6" ht="13.2" customHeight="1">
      <c r="A554" s="199"/>
      <c r="B554" s="182"/>
      <c r="C554" s="182"/>
      <c r="D554" s="182"/>
      <c r="E554" s="182"/>
      <c r="F554" s="183"/>
    </row>
    <row r="555" spans="1:6">
      <c r="A555" s="178" t="s">
        <v>0</v>
      </c>
      <c r="B555"/>
      <c r="C555" s="279" t="s">
        <v>216</v>
      </c>
      <c r="D555" s="285"/>
      <c r="E555" s="285"/>
      <c r="F555" s="279"/>
    </row>
  </sheetData>
  <autoFilter ref="A16:AA552">
    <filterColumn colId="3">
      <filters blank="1"/>
    </filterColumn>
  </autoFilter>
  <mergeCells count="6">
    <mergeCell ref="C555:F555"/>
    <mergeCell ref="A11:F11"/>
    <mergeCell ref="A14:A15"/>
    <mergeCell ref="B14:E14"/>
    <mergeCell ref="F14:F15"/>
    <mergeCell ref="A552:E552"/>
  </mergeCells>
  <pageMargins left="0.78740157480314965" right="0.39370078740157483" top="0.78740157480314965" bottom="0.39370078740157483" header="0.51181102362204722" footer="0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19"/>
  <sheetViews>
    <sheetView showGridLines="0" workbookViewId="0">
      <selection activeCell="A24" sqref="A24"/>
    </sheetView>
  </sheetViews>
  <sheetFormatPr defaultColWidth="9.109375" defaultRowHeight="15.6"/>
  <cols>
    <col min="1" max="1" width="56" style="180" customWidth="1"/>
    <col min="2" max="2" width="6.44140625" style="200" customWidth="1"/>
    <col min="3" max="3" width="7.5546875" style="200" customWidth="1"/>
    <col min="4" max="4" width="10.6640625" style="200" customWidth="1"/>
    <col min="5" max="5" width="12.44140625" style="200" bestFit="1" customWidth="1"/>
    <col min="6" max="6" width="8.6640625" style="200" customWidth="1"/>
    <col min="7" max="7" width="10.33203125" style="180" customWidth="1"/>
    <col min="8" max="8" width="10.44140625" style="180" customWidth="1"/>
    <col min="9" max="16384" width="9.109375" style="180"/>
  </cols>
  <sheetData>
    <row r="1" spans="1:8">
      <c r="A1" s="201"/>
      <c r="B1" s="202"/>
      <c r="C1" s="202"/>
      <c r="D1" s="202"/>
      <c r="E1" s="202"/>
      <c r="F1" s="202"/>
      <c r="G1" s="201"/>
      <c r="H1" s="203"/>
    </row>
    <row r="2" spans="1:8">
      <c r="A2" s="201"/>
      <c r="B2" s="202"/>
      <c r="C2" s="202"/>
      <c r="D2" s="202"/>
      <c r="E2" s="202"/>
      <c r="F2" s="202"/>
      <c r="G2" s="201"/>
      <c r="H2" s="203"/>
    </row>
    <row r="3" spans="1:8">
      <c r="A3" s="201"/>
      <c r="B3" s="202"/>
      <c r="C3" s="202"/>
      <c r="D3" s="202"/>
      <c r="E3" s="202"/>
      <c r="F3" s="202"/>
      <c r="G3" s="201"/>
      <c r="H3" s="203"/>
    </row>
    <row r="4" spans="1:8">
      <c r="A4" s="201"/>
      <c r="B4" s="202"/>
      <c r="C4" s="202"/>
      <c r="D4" s="202"/>
      <c r="E4" s="202"/>
      <c r="F4" s="202"/>
      <c r="G4" s="201"/>
      <c r="H4" s="203"/>
    </row>
    <row r="5" spans="1:8">
      <c r="A5" s="201"/>
      <c r="B5" s="202"/>
      <c r="C5" s="202"/>
      <c r="D5" s="202"/>
      <c r="E5" s="202"/>
      <c r="F5" s="202"/>
      <c r="G5" s="201"/>
      <c r="H5" s="203"/>
    </row>
    <row r="6" spans="1:8">
      <c r="A6" s="201"/>
      <c r="B6" s="202"/>
      <c r="C6" s="202"/>
      <c r="D6" s="202"/>
      <c r="E6" s="202"/>
      <c r="F6" s="202"/>
      <c r="G6" s="201"/>
      <c r="H6" s="203"/>
    </row>
    <row r="7" spans="1:8">
      <c r="A7" s="201"/>
      <c r="B7" s="202"/>
      <c r="C7" s="202"/>
      <c r="D7" s="202"/>
      <c r="E7" s="202"/>
      <c r="F7" s="202"/>
      <c r="G7" s="201"/>
      <c r="H7" s="203"/>
    </row>
    <row r="8" spans="1:8">
      <c r="A8" s="201"/>
      <c r="B8" s="202"/>
      <c r="C8" s="202"/>
      <c r="D8" s="202"/>
      <c r="E8" s="202"/>
      <c r="F8" s="202"/>
      <c r="G8" s="201"/>
      <c r="H8" s="203"/>
    </row>
    <row r="9" spans="1:8">
      <c r="A9" s="201"/>
      <c r="B9" s="202"/>
      <c r="C9" s="202"/>
      <c r="D9" s="202"/>
      <c r="E9" s="202"/>
      <c r="F9" s="202"/>
      <c r="G9" s="201"/>
      <c r="H9" s="203"/>
    </row>
    <row r="10" spans="1:8">
      <c r="A10" s="201"/>
      <c r="B10" s="202"/>
      <c r="C10" s="202"/>
      <c r="D10" s="202"/>
      <c r="E10" s="202"/>
      <c r="F10" s="202"/>
      <c r="G10" s="201"/>
      <c r="H10" s="203"/>
    </row>
    <row r="11" spans="1:8">
      <c r="A11" s="201"/>
      <c r="B11" s="202"/>
      <c r="C11" s="202"/>
      <c r="D11" s="202"/>
      <c r="E11" s="202"/>
      <c r="F11" s="202"/>
      <c r="G11" s="201"/>
      <c r="H11" s="203"/>
    </row>
    <row r="12" spans="1:8" ht="13.2" customHeight="1">
      <c r="A12" s="201"/>
      <c r="B12" s="202"/>
      <c r="C12" s="202"/>
      <c r="D12" s="202"/>
      <c r="E12" s="202"/>
      <c r="F12" s="202"/>
      <c r="G12" s="201"/>
      <c r="H12" s="204"/>
    </row>
    <row r="13" spans="1:8" ht="31.2" customHeight="1">
      <c r="A13" s="280" t="s">
        <v>793</v>
      </c>
      <c r="B13" s="280"/>
      <c r="C13" s="280"/>
      <c r="D13" s="280"/>
      <c r="E13" s="280"/>
      <c r="F13" s="280"/>
      <c r="G13" s="280"/>
      <c r="H13" s="204"/>
    </row>
    <row r="14" spans="1:8" ht="16.5" customHeight="1">
      <c r="A14" s="205"/>
      <c r="B14" s="205"/>
      <c r="C14" s="205"/>
      <c r="D14" s="205"/>
      <c r="E14" s="205"/>
      <c r="F14" s="205"/>
      <c r="G14" s="205"/>
      <c r="H14" s="204"/>
    </row>
    <row r="15" spans="1:8">
      <c r="A15" s="281" t="s">
        <v>334</v>
      </c>
      <c r="B15" s="281" t="s">
        <v>268</v>
      </c>
      <c r="C15" s="281"/>
      <c r="D15" s="281"/>
      <c r="E15" s="281"/>
      <c r="F15" s="281"/>
      <c r="G15" s="281" t="s">
        <v>335</v>
      </c>
      <c r="H15" s="183"/>
    </row>
    <row r="16" spans="1:8" ht="26.4">
      <c r="A16" s="281"/>
      <c r="B16" s="184" t="s">
        <v>794</v>
      </c>
      <c r="C16" s="184" t="s">
        <v>336</v>
      </c>
      <c r="D16" s="184" t="s">
        <v>337</v>
      </c>
      <c r="E16" s="184" t="s">
        <v>338</v>
      </c>
      <c r="F16" s="184" t="s">
        <v>339</v>
      </c>
      <c r="G16" s="281"/>
      <c r="H16" s="206"/>
    </row>
    <row r="17" spans="1:8">
      <c r="A17" s="207">
        <v>1</v>
      </c>
      <c r="B17" s="207">
        <v>2</v>
      </c>
      <c r="C17" s="207">
        <v>3</v>
      </c>
      <c r="D17" s="207">
        <v>4</v>
      </c>
      <c r="E17" s="207">
        <v>5</v>
      </c>
      <c r="F17" s="207">
        <v>6</v>
      </c>
      <c r="G17" s="207">
        <v>7</v>
      </c>
      <c r="H17" s="208"/>
    </row>
    <row r="18" spans="1:8" s="191" customFormat="1" ht="31.2">
      <c r="A18" s="186" t="s">
        <v>795</v>
      </c>
      <c r="B18" s="209">
        <v>904</v>
      </c>
      <c r="C18" s="187">
        <v>0</v>
      </c>
      <c r="D18" s="187">
        <v>0</v>
      </c>
      <c r="E18" s="188" t="s">
        <v>341</v>
      </c>
      <c r="F18" s="189" t="s">
        <v>341</v>
      </c>
      <c r="G18" s="190">
        <v>26403.1</v>
      </c>
      <c r="H18" s="208"/>
    </row>
    <row r="19" spans="1:8">
      <c r="A19" s="192" t="s">
        <v>509</v>
      </c>
      <c r="B19" s="210">
        <v>904</v>
      </c>
      <c r="C19" s="193">
        <v>7</v>
      </c>
      <c r="D19" s="193">
        <v>0</v>
      </c>
      <c r="E19" s="194" t="s">
        <v>341</v>
      </c>
      <c r="F19" s="195" t="s">
        <v>341</v>
      </c>
      <c r="G19" s="196">
        <v>5088.5</v>
      </c>
      <c r="H19" s="211"/>
    </row>
    <row r="20" spans="1:8">
      <c r="A20" s="192" t="s">
        <v>543</v>
      </c>
      <c r="B20" s="210">
        <v>904</v>
      </c>
      <c r="C20" s="193">
        <v>7</v>
      </c>
      <c r="D20" s="193">
        <v>2</v>
      </c>
      <c r="E20" s="194" t="s">
        <v>341</v>
      </c>
      <c r="F20" s="195" t="s">
        <v>341</v>
      </c>
      <c r="G20" s="196">
        <v>5039.5</v>
      </c>
      <c r="H20" s="211"/>
    </row>
    <row r="21" spans="1:8">
      <c r="A21" s="192" t="s">
        <v>550</v>
      </c>
      <c r="B21" s="210">
        <v>904</v>
      </c>
      <c r="C21" s="193">
        <v>7</v>
      </c>
      <c r="D21" s="193">
        <v>2</v>
      </c>
      <c r="E21" s="194" t="s">
        <v>551</v>
      </c>
      <c r="F21" s="195" t="s">
        <v>341</v>
      </c>
      <c r="G21" s="196">
        <v>5025.1000000000004</v>
      </c>
      <c r="H21" s="211"/>
    </row>
    <row r="22" spans="1:8" ht="31.2">
      <c r="A22" s="192" t="s">
        <v>432</v>
      </c>
      <c r="B22" s="210">
        <v>904</v>
      </c>
      <c r="C22" s="193">
        <v>7</v>
      </c>
      <c r="D22" s="193">
        <v>2</v>
      </c>
      <c r="E22" s="194" t="s">
        <v>552</v>
      </c>
      <c r="F22" s="195" t="s">
        <v>341</v>
      </c>
      <c r="G22" s="196">
        <v>4258.3</v>
      </c>
      <c r="H22" s="211"/>
    </row>
    <row r="23" spans="1:8" ht="62.4" customHeight="1">
      <c r="A23" s="192" t="s">
        <v>349</v>
      </c>
      <c r="B23" s="210">
        <v>904</v>
      </c>
      <c r="C23" s="193">
        <v>7</v>
      </c>
      <c r="D23" s="193">
        <v>2</v>
      </c>
      <c r="E23" s="194" t="s">
        <v>552</v>
      </c>
      <c r="F23" s="195" t="s">
        <v>350</v>
      </c>
      <c r="G23" s="196">
        <v>3797.5</v>
      </c>
      <c r="H23" s="211"/>
    </row>
    <row r="24" spans="1:8" ht="31.2">
      <c r="A24" s="192" t="s">
        <v>359</v>
      </c>
      <c r="B24" s="210">
        <v>904</v>
      </c>
      <c r="C24" s="193">
        <v>7</v>
      </c>
      <c r="D24" s="193">
        <v>2</v>
      </c>
      <c r="E24" s="194" t="s">
        <v>552</v>
      </c>
      <c r="F24" s="195" t="s">
        <v>360</v>
      </c>
      <c r="G24" s="196">
        <v>453.9</v>
      </c>
      <c r="H24" s="211"/>
    </row>
    <row r="25" spans="1:8">
      <c r="A25" s="192" t="s">
        <v>361</v>
      </c>
      <c r="B25" s="210">
        <v>904</v>
      </c>
      <c r="C25" s="193">
        <v>7</v>
      </c>
      <c r="D25" s="193">
        <v>2</v>
      </c>
      <c r="E25" s="194" t="s">
        <v>552</v>
      </c>
      <c r="F25" s="195" t="s">
        <v>362</v>
      </c>
      <c r="G25" s="196">
        <v>6.9</v>
      </c>
      <c r="H25" s="211"/>
    </row>
    <row r="26" spans="1:8" ht="46.8">
      <c r="A26" s="192" t="s">
        <v>156</v>
      </c>
      <c r="B26" s="210">
        <v>904</v>
      </c>
      <c r="C26" s="193">
        <v>7</v>
      </c>
      <c r="D26" s="193">
        <v>2</v>
      </c>
      <c r="E26" s="194" t="s">
        <v>553</v>
      </c>
      <c r="F26" s="195" t="s">
        <v>341</v>
      </c>
      <c r="G26" s="196">
        <v>766.8</v>
      </c>
      <c r="H26" s="211"/>
    </row>
    <row r="27" spans="1:8" ht="62.4" customHeight="1">
      <c r="A27" s="192" t="s">
        <v>349</v>
      </c>
      <c r="B27" s="210">
        <v>904</v>
      </c>
      <c r="C27" s="193">
        <v>7</v>
      </c>
      <c r="D27" s="193">
        <v>2</v>
      </c>
      <c r="E27" s="194" t="s">
        <v>553</v>
      </c>
      <c r="F27" s="195" t="s">
        <v>350</v>
      </c>
      <c r="G27" s="196">
        <v>766.8</v>
      </c>
      <c r="H27" s="211"/>
    </row>
    <row r="28" spans="1:8" ht="46.8">
      <c r="A28" s="192" t="s">
        <v>584</v>
      </c>
      <c r="B28" s="210">
        <v>904</v>
      </c>
      <c r="C28" s="193">
        <v>7</v>
      </c>
      <c r="D28" s="193">
        <v>2</v>
      </c>
      <c r="E28" s="194" t="s">
        <v>585</v>
      </c>
      <c r="F28" s="195" t="s">
        <v>341</v>
      </c>
      <c r="G28" s="196">
        <v>14.4</v>
      </c>
      <c r="H28" s="211"/>
    </row>
    <row r="29" spans="1:8" ht="31.2">
      <c r="A29" s="192" t="s">
        <v>586</v>
      </c>
      <c r="B29" s="210">
        <v>904</v>
      </c>
      <c r="C29" s="193">
        <v>7</v>
      </c>
      <c r="D29" s="193">
        <v>2</v>
      </c>
      <c r="E29" s="194" t="s">
        <v>587</v>
      </c>
      <c r="F29" s="195" t="s">
        <v>341</v>
      </c>
      <c r="G29" s="196">
        <v>14.4</v>
      </c>
      <c r="H29" s="211"/>
    </row>
    <row r="30" spans="1:8" ht="31.2">
      <c r="A30" s="192" t="s">
        <v>374</v>
      </c>
      <c r="B30" s="210">
        <v>904</v>
      </c>
      <c r="C30" s="193">
        <v>7</v>
      </c>
      <c r="D30" s="193">
        <v>2</v>
      </c>
      <c r="E30" s="194" t="s">
        <v>588</v>
      </c>
      <c r="F30" s="195" t="s">
        <v>341</v>
      </c>
      <c r="G30" s="196">
        <v>14.4</v>
      </c>
      <c r="H30" s="211"/>
    </row>
    <row r="31" spans="1:8">
      <c r="A31" s="192" t="s">
        <v>426</v>
      </c>
      <c r="B31" s="210">
        <v>904</v>
      </c>
      <c r="C31" s="193">
        <v>7</v>
      </c>
      <c r="D31" s="193">
        <v>2</v>
      </c>
      <c r="E31" s="194" t="s">
        <v>588</v>
      </c>
      <c r="F31" s="195" t="s">
        <v>427</v>
      </c>
      <c r="G31" s="196">
        <v>14.4</v>
      </c>
      <c r="H31" s="211"/>
    </row>
    <row r="32" spans="1:8" ht="31.2">
      <c r="A32" s="192" t="s">
        <v>604</v>
      </c>
      <c r="B32" s="210">
        <v>904</v>
      </c>
      <c r="C32" s="193">
        <v>7</v>
      </c>
      <c r="D32" s="193">
        <v>5</v>
      </c>
      <c r="E32" s="194" t="s">
        <v>341</v>
      </c>
      <c r="F32" s="195" t="s">
        <v>341</v>
      </c>
      <c r="G32" s="196">
        <v>49</v>
      </c>
      <c r="H32" s="211"/>
    </row>
    <row r="33" spans="1:8" ht="31.2">
      <c r="A33" s="192" t="s">
        <v>605</v>
      </c>
      <c r="B33" s="210">
        <v>904</v>
      </c>
      <c r="C33" s="193">
        <v>7</v>
      </c>
      <c r="D33" s="193">
        <v>5</v>
      </c>
      <c r="E33" s="194" t="s">
        <v>606</v>
      </c>
      <c r="F33" s="195" t="s">
        <v>341</v>
      </c>
      <c r="G33" s="196">
        <v>29</v>
      </c>
      <c r="H33" s="211"/>
    </row>
    <row r="34" spans="1:8">
      <c r="A34" s="192" t="s">
        <v>607</v>
      </c>
      <c r="B34" s="210">
        <v>904</v>
      </c>
      <c r="C34" s="193">
        <v>7</v>
      </c>
      <c r="D34" s="193">
        <v>5</v>
      </c>
      <c r="E34" s="194" t="s">
        <v>608</v>
      </c>
      <c r="F34" s="195" t="s">
        <v>341</v>
      </c>
      <c r="G34" s="196">
        <v>29</v>
      </c>
      <c r="H34" s="211"/>
    </row>
    <row r="35" spans="1:8" ht="31.2">
      <c r="A35" s="192" t="s">
        <v>359</v>
      </c>
      <c r="B35" s="210">
        <v>904</v>
      </c>
      <c r="C35" s="193">
        <v>7</v>
      </c>
      <c r="D35" s="193">
        <v>5</v>
      </c>
      <c r="E35" s="194" t="s">
        <v>608</v>
      </c>
      <c r="F35" s="195" t="s">
        <v>360</v>
      </c>
      <c r="G35" s="196">
        <v>29</v>
      </c>
      <c r="H35" s="211"/>
    </row>
    <row r="36" spans="1:8" ht="46.8">
      <c r="A36" s="192" t="s">
        <v>584</v>
      </c>
      <c r="B36" s="210">
        <v>904</v>
      </c>
      <c r="C36" s="193">
        <v>7</v>
      </c>
      <c r="D36" s="193">
        <v>5</v>
      </c>
      <c r="E36" s="194" t="s">
        <v>585</v>
      </c>
      <c r="F36" s="195" t="s">
        <v>341</v>
      </c>
      <c r="G36" s="196">
        <v>20</v>
      </c>
      <c r="H36" s="211"/>
    </row>
    <row r="37" spans="1:8">
      <c r="A37" s="192" t="s">
        <v>612</v>
      </c>
      <c r="B37" s="210">
        <v>904</v>
      </c>
      <c r="C37" s="193">
        <v>7</v>
      </c>
      <c r="D37" s="193">
        <v>5</v>
      </c>
      <c r="E37" s="194" t="s">
        <v>613</v>
      </c>
      <c r="F37" s="195" t="s">
        <v>341</v>
      </c>
      <c r="G37" s="196">
        <v>20</v>
      </c>
      <c r="H37" s="211"/>
    </row>
    <row r="38" spans="1:8" ht="31.2">
      <c r="A38" s="192" t="s">
        <v>374</v>
      </c>
      <c r="B38" s="210">
        <v>904</v>
      </c>
      <c r="C38" s="193">
        <v>7</v>
      </c>
      <c r="D38" s="193">
        <v>5</v>
      </c>
      <c r="E38" s="194" t="s">
        <v>614</v>
      </c>
      <c r="F38" s="195" t="s">
        <v>341</v>
      </c>
      <c r="G38" s="196">
        <v>20</v>
      </c>
      <c r="H38" s="211"/>
    </row>
    <row r="39" spans="1:8" ht="31.2">
      <c r="A39" s="192" t="s">
        <v>359</v>
      </c>
      <c r="B39" s="210">
        <v>904</v>
      </c>
      <c r="C39" s="193">
        <v>7</v>
      </c>
      <c r="D39" s="193">
        <v>5</v>
      </c>
      <c r="E39" s="194" t="s">
        <v>614</v>
      </c>
      <c r="F39" s="195" t="s">
        <v>360</v>
      </c>
      <c r="G39" s="196">
        <v>20</v>
      </c>
      <c r="H39" s="211"/>
    </row>
    <row r="40" spans="1:8">
      <c r="A40" s="192" t="s">
        <v>685</v>
      </c>
      <c r="B40" s="210">
        <v>904</v>
      </c>
      <c r="C40" s="193">
        <v>8</v>
      </c>
      <c r="D40" s="193">
        <v>0</v>
      </c>
      <c r="E40" s="194" t="s">
        <v>341</v>
      </c>
      <c r="F40" s="195" t="s">
        <v>341</v>
      </c>
      <c r="G40" s="196">
        <v>21314.6</v>
      </c>
      <c r="H40" s="211"/>
    </row>
    <row r="41" spans="1:8">
      <c r="A41" s="192" t="s">
        <v>686</v>
      </c>
      <c r="B41" s="210">
        <v>904</v>
      </c>
      <c r="C41" s="193">
        <v>8</v>
      </c>
      <c r="D41" s="193">
        <v>1</v>
      </c>
      <c r="E41" s="194" t="s">
        <v>341</v>
      </c>
      <c r="F41" s="195" t="s">
        <v>341</v>
      </c>
      <c r="G41" s="196">
        <v>19787.599999999999</v>
      </c>
      <c r="H41" s="211"/>
    </row>
    <row r="42" spans="1:8">
      <c r="A42" s="192" t="s">
        <v>687</v>
      </c>
      <c r="B42" s="210">
        <v>904</v>
      </c>
      <c r="C42" s="193">
        <v>8</v>
      </c>
      <c r="D42" s="193">
        <v>1</v>
      </c>
      <c r="E42" s="194" t="s">
        <v>688</v>
      </c>
      <c r="F42" s="195" t="s">
        <v>341</v>
      </c>
      <c r="G42" s="196">
        <v>6268.4</v>
      </c>
      <c r="H42" s="211"/>
    </row>
    <row r="43" spans="1:8" ht="31.2">
      <c r="A43" s="192" t="s">
        <v>432</v>
      </c>
      <c r="B43" s="210">
        <v>904</v>
      </c>
      <c r="C43" s="193">
        <v>8</v>
      </c>
      <c r="D43" s="193">
        <v>1</v>
      </c>
      <c r="E43" s="194" t="s">
        <v>689</v>
      </c>
      <c r="F43" s="195" t="s">
        <v>341</v>
      </c>
      <c r="G43" s="196">
        <v>5452.9</v>
      </c>
      <c r="H43" s="211"/>
    </row>
    <row r="44" spans="1:8" ht="62.4" customHeight="1">
      <c r="A44" s="192" t="s">
        <v>349</v>
      </c>
      <c r="B44" s="210">
        <v>904</v>
      </c>
      <c r="C44" s="193">
        <v>8</v>
      </c>
      <c r="D44" s="193">
        <v>1</v>
      </c>
      <c r="E44" s="194" t="s">
        <v>689</v>
      </c>
      <c r="F44" s="195" t="s">
        <v>350</v>
      </c>
      <c r="G44" s="196">
        <v>5001.6000000000004</v>
      </c>
      <c r="H44" s="211"/>
    </row>
    <row r="45" spans="1:8" ht="31.2">
      <c r="A45" s="192" t="s">
        <v>359</v>
      </c>
      <c r="B45" s="210">
        <v>904</v>
      </c>
      <c r="C45" s="193">
        <v>8</v>
      </c>
      <c r="D45" s="193">
        <v>1</v>
      </c>
      <c r="E45" s="194" t="s">
        <v>689</v>
      </c>
      <c r="F45" s="195" t="s">
        <v>360</v>
      </c>
      <c r="G45" s="196">
        <v>450.5</v>
      </c>
      <c r="H45" s="211"/>
    </row>
    <row r="46" spans="1:8">
      <c r="A46" s="192" t="s">
        <v>361</v>
      </c>
      <c r="B46" s="210">
        <v>904</v>
      </c>
      <c r="C46" s="193">
        <v>8</v>
      </c>
      <c r="D46" s="193">
        <v>1</v>
      </c>
      <c r="E46" s="194" t="s">
        <v>689</v>
      </c>
      <c r="F46" s="195" t="s">
        <v>362</v>
      </c>
      <c r="G46" s="196">
        <v>0.8</v>
      </c>
      <c r="H46" s="211"/>
    </row>
    <row r="47" spans="1:8" ht="46.8">
      <c r="A47" s="192" t="s">
        <v>156</v>
      </c>
      <c r="B47" s="210">
        <v>904</v>
      </c>
      <c r="C47" s="193">
        <v>8</v>
      </c>
      <c r="D47" s="193">
        <v>1</v>
      </c>
      <c r="E47" s="194" t="s">
        <v>690</v>
      </c>
      <c r="F47" s="195" t="s">
        <v>341</v>
      </c>
      <c r="G47" s="196">
        <v>815.5</v>
      </c>
      <c r="H47" s="211"/>
    </row>
    <row r="48" spans="1:8" ht="62.4" customHeight="1">
      <c r="A48" s="192" t="s">
        <v>349</v>
      </c>
      <c r="B48" s="210">
        <v>904</v>
      </c>
      <c r="C48" s="193">
        <v>8</v>
      </c>
      <c r="D48" s="193">
        <v>1</v>
      </c>
      <c r="E48" s="194" t="s">
        <v>690</v>
      </c>
      <c r="F48" s="195" t="s">
        <v>350</v>
      </c>
      <c r="G48" s="196">
        <v>815.5</v>
      </c>
      <c r="H48" s="211"/>
    </row>
    <row r="49" spans="1:8">
      <c r="A49" s="192" t="s">
        <v>691</v>
      </c>
      <c r="B49" s="210">
        <v>904</v>
      </c>
      <c r="C49" s="193">
        <v>8</v>
      </c>
      <c r="D49" s="193">
        <v>1</v>
      </c>
      <c r="E49" s="194" t="s">
        <v>692</v>
      </c>
      <c r="F49" s="195" t="s">
        <v>341</v>
      </c>
      <c r="G49" s="196">
        <v>1442.5</v>
      </c>
      <c r="H49" s="211"/>
    </row>
    <row r="50" spans="1:8" ht="31.2">
      <c r="A50" s="192" t="s">
        <v>432</v>
      </c>
      <c r="B50" s="210">
        <v>904</v>
      </c>
      <c r="C50" s="193">
        <v>8</v>
      </c>
      <c r="D50" s="193">
        <v>1</v>
      </c>
      <c r="E50" s="194" t="s">
        <v>693</v>
      </c>
      <c r="F50" s="195" t="s">
        <v>341</v>
      </c>
      <c r="G50" s="196">
        <v>1251.7</v>
      </c>
      <c r="H50" s="211"/>
    </row>
    <row r="51" spans="1:8" ht="62.4" customHeight="1">
      <c r="A51" s="192" t="s">
        <v>349</v>
      </c>
      <c r="B51" s="210">
        <v>904</v>
      </c>
      <c r="C51" s="193">
        <v>8</v>
      </c>
      <c r="D51" s="193">
        <v>1</v>
      </c>
      <c r="E51" s="194" t="s">
        <v>693</v>
      </c>
      <c r="F51" s="195" t="s">
        <v>350</v>
      </c>
      <c r="G51" s="196">
        <v>1036.8</v>
      </c>
      <c r="H51" s="211"/>
    </row>
    <row r="52" spans="1:8" ht="31.2">
      <c r="A52" s="192" t="s">
        <v>359</v>
      </c>
      <c r="B52" s="210">
        <v>904</v>
      </c>
      <c r="C52" s="193">
        <v>8</v>
      </c>
      <c r="D52" s="193">
        <v>1</v>
      </c>
      <c r="E52" s="194" t="s">
        <v>693</v>
      </c>
      <c r="F52" s="195" t="s">
        <v>360</v>
      </c>
      <c r="G52" s="196">
        <v>214.8</v>
      </c>
      <c r="H52" s="211"/>
    </row>
    <row r="53" spans="1:8">
      <c r="A53" s="192" t="s">
        <v>361</v>
      </c>
      <c r="B53" s="210">
        <v>904</v>
      </c>
      <c r="C53" s="193">
        <v>8</v>
      </c>
      <c r="D53" s="193">
        <v>1</v>
      </c>
      <c r="E53" s="194" t="s">
        <v>693</v>
      </c>
      <c r="F53" s="195" t="s">
        <v>362</v>
      </c>
      <c r="G53" s="196">
        <v>0.1</v>
      </c>
      <c r="H53" s="211"/>
    </row>
    <row r="54" spans="1:8" ht="46.8">
      <c r="A54" s="192" t="s">
        <v>156</v>
      </c>
      <c r="B54" s="210">
        <v>904</v>
      </c>
      <c r="C54" s="193">
        <v>8</v>
      </c>
      <c r="D54" s="193">
        <v>1</v>
      </c>
      <c r="E54" s="194" t="s">
        <v>694</v>
      </c>
      <c r="F54" s="195" t="s">
        <v>341</v>
      </c>
      <c r="G54" s="196">
        <v>190.8</v>
      </c>
      <c r="H54" s="211"/>
    </row>
    <row r="55" spans="1:8" ht="62.4" customHeight="1">
      <c r="A55" s="192" t="s">
        <v>349</v>
      </c>
      <c r="B55" s="210">
        <v>904</v>
      </c>
      <c r="C55" s="193">
        <v>8</v>
      </c>
      <c r="D55" s="193">
        <v>1</v>
      </c>
      <c r="E55" s="194" t="s">
        <v>694</v>
      </c>
      <c r="F55" s="195" t="s">
        <v>350</v>
      </c>
      <c r="G55" s="196">
        <v>190.8</v>
      </c>
      <c r="H55" s="211"/>
    </row>
    <row r="56" spans="1:8">
      <c r="A56" s="192" t="s">
        <v>695</v>
      </c>
      <c r="B56" s="210">
        <v>904</v>
      </c>
      <c r="C56" s="193">
        <v>8</v>
      </c>
      <c r="D56" s="193">
        <v>1</v>
      </c>
      <c r="E56" s="194" t="s">
        <v>696</v>
      </c>
      <c r="F56" s="195" t="s">
        <v>341</v>
      </c>
      <c r="G56" s="196">
        <v>11310.7</v>
      </c>
      <c r="H56" s="211"/>
    </row>
    <row r="57" spans="1:8" ht="31.2">
      <c r="A57" s="192" t="s">
        <v>432</v>
      </c>
      <c r="B57" s="210">
        <v>904</v>
      </c>
      <c r="C57" s="193">
        <v>8</v>
      </c>
      <c r="D57" s="193">
        <v>1</v>
      </c>
      <c r="E57" s="194" t="s">
        <v>697</v>
      </c>
      <c r="F57" s="195" t="s">
        <v>341</v>
      </c>
      <c r="G57" s="196">
        <v>8283.2000000000007</v>
      </c>
      <c r="H57" s="211"/>
    </row>
    <row r="58" spans="1:8" ht="62.4" customHeight="1">
      <c r="A58" s="192" t="s">
        <v>349</v>
      </c>
      <c r="B58" s="210">
        <v>904</v>
      </c>
      <c r="C58" s="193">
        <v>8</v>
      </c>
      <c r="D58" s="193">
        <v>1</v>
      </c>
      <c r="E58" s="194" t="s">
        <v>697</v>
      </c>
      <c r="F58" s="195" t="s">
        <v>350</v>
      </c>
      <c r="G58" s="196">
        <v>7183.4</v>
      </c>
      <c r="H58" s="211"/>
    </row>
    <row r="59" spans="1:8" ht="31.2">
      <c r="A59" s="192" t="s">
        <v>359</v>
      </c>
      <c r="B59" s="210">
        <v>904</v>
      </c>
      <c r="C59" s="193">
        <v>8</v>
      </c>
      <c r="D59" s="193">
        <v>1</v>
      </c>
      <c r="E59" s="194" t="s">
        <v>697</v>
      </c>
      <c r="F59" s="195" t="s">
        <v>360</v>
      </c>
      <c r="G59" s="196">
        <v>1091.5999999999999</v>
      </c>
      <c r="H59" s="211"/>
    </row>
    <row r="60" spans="1:8">
      <c r="A60" s="192" t="s">
        <v>361</v>
      </c>
      <c r="B60" s="210">
        <v>904</v>
      </c>
      <c r="C60" s="193">
        <v>8</v>
      </c>
      <c r="D60" s="193">
        <v>1</v>
      </c>
      <c r="E60" s="194" t="s">
        <v>697</v>
      </c>
      <c r="F60" s="195" t="s">
        <v>362</v>
      </c>
      <c r="G60" s="196">
        <v>8.1999999999999993</v>
      </c>
      <c r="H60" s="211"/>
    </row>
    <row r="61" spans="1:8" ht="46.8">
      <c r="A61" s="192" t="s">
        <v>698</v>
      </c>
      <c r="B61" s="210">
        <v>904</v>
      </c>
      <c r="C61" s="193">
        <v>8</v>
      </c>
      <c r="D61" s="193">
        <v>1</v>
      </c>
      <c r="E61" s="194" t="s">
        <v>699</v>
      </c>
      <c r="F61" s="195" t="s">
        <v>341</v>
      </c>
      <c r="G61" s="196">
        <v>58.2</v>
      </c>
      <c r="H61" s="211"/>
    </row>
    <row r="62" spans="1:8" ht="31.2">
      <c r="A62" s="192" t="s">
        <v>359</v>
      </c>
      <c r="B62" s="210">
        <v>904</v>
      </c>
      <c r="C62" s="193">
        <v>8</v>
      </c>
      <c r="D62" s="193">
        <v>1</v>
      </c>
      <c r="E62" s="194" t="s">
        <v>699</v>
      </c>
      <c r="F62" s="195" t="s">
        <v>360</v>
      </c>
      <c r="G62" s="196">
        <v>58.2</v>
      </c>
      <c r="H62" s="211"/>
    </row>
    <row r="63" spans="1:8" ht="46.8">
      <c r="A63" s="192" t="s">
        <v>156</v>
      </c>
      <c r="B63" s="210">
        <v>904</v>
      </c>
      <c r="C63" s="193">
        <v>8</v>
      </c>
      <c r="D63" s="193">
        <v>1</v>
      </c>
      <c r="E63" s="194" t="s">
        <v>700</v>
      </c>
      <c r="F63" s="195" t="s">
        <v>341</v>
      </c>
      <c r="G63" s="196">
        <v>2911.1</v>
      </c>
      <c r="H63" s="211"/>
    </row>
    <row r="64" spans="1:8" ht="62.4" customHeight="1">
      <c r="A64" s="192" t="s">
        <v>349</v>
      </c>
      <c r="B64" s="210">
        <v>904</v>
      </c>
      <c r="C64" s="193">
        <v>8</v>
      </c>
      <c r="D64" s="193">
        <v>1</v>
      </c>
      <c r="E64" s="194" t="s">
        <v>700</v>
      </c>
      <c r="F64" s="195" t="s">
        <v>350</v>
      </c>
      <c r="G64" s="196">
        <v>2911.1</v>
      </c>
      <c r="H64" s="211"/>
    </row>
    <row r="65" spans="1:8" ht="31.2">
      <c r="A65" s="192" t="s">
        <v>701</v>
      </c>
      <c r="B65" s="210">
        <v>904</v>
      </c>
      <c r="C65" s="193">
        <v>8</v>
      </c>
      <c r="D65" s="193">
        <v>1</v>
      </c>
      <c r="E65" s="194" t="s">
        <v>702</v>
      </c>
      <c r="F65" s="195" t="s">
        <v>341</v>
      </c>
      <c r="G65" s="196">
        <v>58.2</v>
      </c>
      <c r="H65" s="211"/>
    </row>
    <row r="66" spans="1:8" ht="31.2">
      <c r="A66" s="192" t="s">
        <v>359</v>
      </c>
      <c r="B66" s="210">
        <v>904</v>
      </c>
      <c r="C66" s="193">
        <v>8</v>
      </c>
      <c r="D66" s="193">
        <v>1</v>
      </c>
      <c r="E66" s="194" t="s">
        <v>702</v>
      </c>
      <c r="F66" s="195" t="s">
        <v>360</v>
      </c>
      <c r="G66" s="196">
        <v>58.2</v>
      </c>
      <c r="H66" s="211"/>
    </row>
    <row r="67" spans="1:8" ht="62.4">
      <c r="A67" s="192" t="s">
        <v>370</v>
      </c>
      <c r="B67" s="210">
        <v>904</v>
      </c>
      <c r="C67" s="193">
        <v>8</v>
      </c>
      <c r="D67" s="193">
        <v>1</v>
      </c>
      <c r="E67" s="194" t="s">
        <v>371</v>
      </c>
      <c r="F67" s="195" t="s">
        <v>341</v>
      </c>
      <c r="G67" s="196">
        <v>240</v>
      </c>
      <c r="H67" s="211"/>
    </row>
    <row r="68" spans="1:8" ht="46.8">
      <c r="A68" s="192" t="s">
        <v>574</v>
      </c>
      <c r="B68" s="210">
        <v>904</v>
      </c>
      <c r="C68" s="193">
        <v>8</v>
      </c>
      <c r="D68" s="193">
        <v>1</v>
      </c>
      <c r="E68" s="194" t="s">
        <v>575</v>
      </c>
      <c r="F68" s="195" t="s">
        <v>341</v>
      </c>
      <c r="G68" s="196">
        <v>176</v>
      </c>
      <c r="H68" s="211"/>
    </row>
    <row r="69" spans="1:8" ht="31.2">
      <c r="A69" s="192" t="s">
        <v>374</v>
      </c>
      <c r="B69" s="210">
        <v>904</v>
      </c>
      <c r="C69" s="193">
        <v>8</v>
      </c>
      <c r="D69" s="193">
        <v>1</v>
      </c>
      <c r="E69" s="194" t="s">
        <v>576</v>
      </c>
      <c r="F69" s="195" t="s">
        <v>341</v>
      </c>
      <c r="G69" s="196">
        <v>176</v>
      </c>
      <c r="H69" s="211"/>
    </row>
    <row r="70" spans="1:8" ht="31.2">
      <c r="A70" s="192" t="s">
        <v>359</v>
      </c>
      <c r="B70" s="210">
        <v>904</v>
      </c>
      <c r="C70" s="193">
        <v>8</v>
      </c>
      <c r="D70" s="193">
        <v>1</v>
      </c>
      <c r="E70" s="194" t="s">
        <v>576</v>
      </c>
      <c r="F70" s="195" t="s">
        <v>360</v>
      </c>
      <c r="G70" s="196">
        <v>176</v>
      </c>
      <c r="H70" s="211"/>
    </row>
    <row r="71" spans="1:8" ht="45.6" customHeight="1">
      <c r="A71" s="192" t="s">
        <v>703</v>
      </c>
      <c r="B71" s="210">
        <v>904</v>
      </c>
      <c r="C71" s="193">
        <v>8</v>
      </c>
      <c r="D71" s="193">
        <v>1</v>
      </c>
      <c r="E71" s="194" t="s">
        <v>704</v>
      </c>
      <c r="F71" s="195" t="s">
        <v>341</v>
      </c>
      <c r="G71" s="196">
        <v>64</v>
      </c>
      <c r="H71" s="211"/>
    </row>
    <row r="72" spans="1:8" ht="31.2">
      <c r="A72" s="192" t="s">
        <v>374</v>
      </c>
      <c r="B72" s="210">
        <v>904</v>
      </c>
      <c r="C72" s="193">
        <v>8</v>
      </c>
      <c r="D72" s="193">
        <v>1</v>
      </c>
      <c r="E72" s="194" t="s">
        <v>705</v>
      </c>
      <c r="F72" s="195" t="s">
        <v>341</v>
      </c>
      <c r="G72" s="196">
        <v>64</v>
      </c>
      <c r="H72" s="211"/>
    </row>
    <row r="73" spans="1:8" ht="31.2">
      <c r="A73" s="192" t="s">
        <v>359</v>
      </c>
      <c r="B73" s="210">
        <v>904</v>
      </c>
      <c r="C73" s="193">
        <v>8</v>
      </c>
      <c r="D73" s="193">
        <v>1</v>
      </c>
      <c r="E73" s="194" t="s">
        <v>705</v>
      </c>
      <c r="F73" s="195" t="s">
        <v>360</v>
      </c>
      <c r="G73" s="196">
        <v>64</v>
      </c>
      <c r="H73" s="211"/>
    </row>
    <row r="74" spans="1:8" ht="46.8">
      <c r="A74" s="192" t="s">
        <v>584</v>
      </c>
      <c r="B74" s="210">
        <v>904</v>
      </c>
      <c r="C74" s="193">
        <v>8</v>
      </c>
      <c r="D74" s="193">
        <v>1</v>
      </c>
      <c r="E74" s="194" t="s">
        <v>585</v>
      </c>
      <c r="F74" s="195" t="s">
        <v>341</v>
      </c>
      <c r="G74" s="196">
        <v>526</v>
      </c>
      <c r="H74" s="211"/>
    </row>
    <row r="75" spans="1:8" ht="46.8">
      <c r="A75" s="192" t="s">
        <v>706</v>
      </c>
      <c r="B75" s="210">
        <v>904</v>
      </c>
      <c r="C75" s="193">
        <v>8</v>
      </c>
      <c r="D75" s="193">
        <v>1</v>
      </c>
      <c r="E75" s="194" t="s">
        <v>707</v>
      </c>
      <c r="F75" s="195" t="s">
        <v>341</v>
      </c>
      <c r="G75" s="196">
        <v>300</v>
      </c>
      <c r="H75" s="211"/>
    </row>
    <row r="76" spans="1:8" ht="31.2">
      <c r="A76" s="192" t="s">
        <v>374</v>
      </c>
      <c r="B76" s="210">
        <v>904</v>
      </c>
      <c r="C76" s="193">
        <v>8</v>
      </c>
      <c r="D76" s="193">
        <v>1</v>
      </c>
      <c r="E76" s="194" t="s">
        <v>708</v>
      </c>
      <c r="F76" s="195" t="s">
        <v>341</v>
      </c>
      <c r="G76" s="196">
        <v>300</v>
      </c>
      <c r="H76" s="211"/>
    </row>
    <row r="77" spans="1:8" ht="31.2">
      <c r="A77" s="192" t="s">
        <v>359</v>
      </c>
      <c r="B77" s="210">
        <v>904</v>
      </c>
      <c r="C77" s="193">
        <v>8</v>
      </c>
      <c r="D77" s="193">
        <v>1</v>
      </c>
      <c r="E77" s="194" t="s">
        <v>708</v>
      </c>
      <c r="F77" s="195" t="s">
        <v>360</v>
      </c>
      <c r="G77" s="196">
        <v>300</v>
      </c>
      <c r="H77" s="211"/>
    </row>
    <row r="78" spans="1:8" ht="31.2">
      <c r="A78" s="192" t="s">
        <v>709</v>
      </c>
      <c r="B78" s="210">
        <v>904</v>
      </c>
      <c r="C78" s="193">
        <v>8</v>
      </c>
      <c r="D78" s="193">
        <v>1</v>
      </c>
      <c r="E78" s="194" t="s">
        <v>710</v>
      </c>
      <c r="F78" s="195" t="s">
        <v>341</v>
      </c>
      <c r="G78" s="196">
        <v>226</v>
      </c>
      <c r="H78" s="211"/>
    </row>
    <row r="79" spans="1:8" ht="31.2">
      <c r="A79" s="192" t="s">
        <v>374</v>
      </c>
      <c r="B79" s="210">
        <v>904</v>
      </c>
      <c r="C79" s="193">
        <v>8</v>
      </c>
      <c r="D79" s="193">
        <v>1</v>
      </c>
      <c r="E79" s="194" t="s">
        <v>711</v>
      </c>
      <c r="F79" s="195" t="s">
        <v>341</v>
      </c>
      <c r="G79" s="196">
        <v>226</v>
      </c>
      <c r="H79" s="211"/>
    </row>
    <row r="80" spans="1:8" ht="31.2">
      <c r="A80" s="192" t="s">
        <v>359</v>
      </c>
      <c r="B80" s="210">
        <v>904</v>
      </c>
      <c r="C80" s="193">
        <v>8</v>
      </c>
      <c r="D80" s="193">
        <v>1</v>
      </c>
      <c r="E80" s="194" t="s">
        <v>711</v>
      </c>
      <c r="F80" s="195" t="s">
        <v>360</v>
      </c>
      <c r="G80" s="196">
        <v>226</v>
      </c>
      <c r="H80" s="211"/>
    </row>
    <row r="81" spans="1:8">
      <c r="A81" s="192" t="s">
        <v>712</v>
      </c>
      <c r="B81" s="210">
        <v>904</v>
      </c>
      <c r="C81" s="193">
        <v>8</v>
      </c>
      <c r="D81" s="193">
        <v>4</v>
      </c>
      <c r="E81" s="194" t="s">
        <v>341</v>
      </c>
      <c r="F81" s="195" t="s">
        <v>341</v>
      </c>
      <c r="G81" s="196">
        <v>1527</v>
      </c>
      <c r="H81" s="211"/>
    </row>
    <row r="82" spans="1:8" ht="31.2">
      <c r="A82" s="192" t="s">
        <v>343</v>
      </c>
      <c r="B82" s="210">
        <v>904</v>
      </c>
      <c r="C82" s="193">
        <v>8</v>
      </c>
      <c r="D82" s="193">
        <v>4</v>
      </c>
      <c r="E82" s="194" t="s">
        <v>344</v>
      </c>
      <c r="F82" s="195" t="s">
        <v>341</v>
      </c>
      <c r="G82" s="196">
        <v>1527</v>
      </c>
      <c r="H82" s="211"/>
    </row>
    <row r="83" spans="1:8">
      <c r="A83" s="192" t="s">
        <v>355</v>
      </c>
      <c r="B83" s="210">
        <v>904</v>
      </c>
      <c r="C83" s="193">
        <v>8</v>
      </c>
      <c r="D83" s="193">
        <v>4</v>
      </c>
      <c r="E83" s="194" t="s">
        <v>356</v>
      </c>
      <c r="F83" s="195" t="s">
        <v>341</v>
      </c>
      <c r="G83" s="196">
        <v>1527</v>
      </c>
      <c r="H83" s="211"/>
    </row>
    <row r="84" spans="1:8" ht="31.2">
      <c r="A84" s="192" t="s">
        <v>347</v>
      </c>
      <c r="B84" s="210">
        <v>904</v>
      </c>
      <c r="C84" s="193">
        <v>8</v>
      </c>
      <c r="D84" s="193">
        <v>4</v>
      </c>
      <c r="E84" s="194" t="s">
        <v>357</v>
      </c>
      <c r="F84" s="195" t="s">
        <v>341</v>
      </c>
      <c r="G84" s="196">
        <v>322.89999999999998</v>
      </c>
      <c r="H84" s="211"/>
    </row>
    <row r="85" spans="1:8" ht="62.4" customHeight="1">
      <c r="A85" s="192" t="s">
        <v>349</v>
      </c>
      <c r="B85" s="210">
        <v>904</v>
      </c>
      <c r="C85" s="193">
        <v>8</v>
      </c>
      <c r="D85" s="193">
        <v>4</v>
      </c>
      <c r="E85" s="194" t="s">
        <v>357</v>
      </c>
      <c r="F85" s="195" t="s">
        <v>350</v>
      </c>
      <c r="G85" s="196">
        <v>322.89999999999998</v>
      </c>
      <c r="H85" s="211"/>
    </row>
    <row r="86" spans="1:8" ht="31.2">
      <c r="A86" s="192" t="s">
        <v>351</v>
      </c>
      <c r="B86" s="210">
        <v>904</v>
      </c>
      <c r="C86" s="193">
        <v>8</v>
      </c>
      <c r="D86" s="193">
        <v>4</v>
      </c>
      <c r="E86" s="194" t="s">
        <v>358</v>
      </c>
      <c r="F86" s="195" t="s">
        <v>341</v>
      </c>
      <c r="G86" s="196">
        <v>1070.0999999999999</v>
      </c>
      <c r="H86" s="211"/>
    </row>
    <row r="87" spans="1:8" ht="62.4" customHeight="1">
      <c r="A87" s="192" t="s">
        <v>349</v>
      </c>
      <c r="B87" s="210">
        <v>904</v>
      </c>
      <c r="C87" s="193">
        <v>8</v>
      </c>
      <c r="D87" s="193">
        <v>4</v>
      </c>
      <c r="E87" s="194" t="s">
        <v>358</v>
      </c>
      <c r="F87" s="195" t="s">
        <v>350</v>
      </c>
      <c r="G87" s="196">
        <v>1067.0999999999999</v>
      </c>
      <c r="H87" s="211"/>
    </row>
    <row r="88" spans="1:8" ht="31.2">
      <c r="A88" s="192" t="s">
        <v>359</v>
      </c>
      <c r="B88" s="210">
        <v>904</v>
      </c>
      <c r="C88" s="193">
        <v>8</v>
      </c>
      <c r="D88" s="193">
        <v>4</v>
      </c>
      <c r="E88" s="194" t="s">
        <v>358</v>
      </c>
      <c r="F88" s="195" t="s">
        <v>360</v>
      </c>
      <c r="G88" s="196">
        <v>2.9</v>
      </c>
      <c r="H88" s="211"/>
    </row>
    <row r="89" spans="1:8">
      <c r="A89" s="192" t="s">
        <v>361</v>
      </c>
      <c r="B89" s="210">
        <v>904</v>
      </c>
      <c r="C89" s="193">
        <v>8</v>
      </c>
      <c r="D89" s="193">
        <v>4</v>
      </c>
      <c r="E89" s="194" t="s">
        <v>358</v>
      </c>
      <c r="F89" s="195" t="s">
        <v>362</v>
      </c>
      <c r="G89" s="196">
        <v>0.1</v>
      </c>
      <c r="H89" s="211"/>
    </row>
    <row r="90" spans="1:8" ht="46.8">
      <c r="A90" s="192" t="s">
        <v>156</v>
      </c>
      <c r="B90" s="210">
        <v>904</v>
      </c>
      <c r="C90" s="193">
        <v>8</v>
      </c>
      <c r="D90" s="193">
        <v>4</v>
      </c>
      <c r="E90" s="194" t="s">
        <v>363</v>
      </c>
      <c r="F90" s="195" t="s">
        <v>341</v>
      </c>
      <c r="G90" s="196">
        <v>134</v>
      </c>
      <c r="H90" s="211"/>
    </row>
    <row r="91" spans="1:8" ht="62.4" customHeight="1">
      <c r="A91" s="192" t="s">
        <v>349</v>
      </c>
      <c r="B91" s="210">
        <v>904</v>
      </c>
      <c r="C91" s="193">
        <v>8</v>
      </c>
      <c r="D91" s="193">
        <v>4</v>
      </c>
      <c r="E91" s="194" t="s">
        <v>363</v>
      </c>
      <c r="F91" s="195" t="s">
        <v>350</v>
      </c>
      <c r="G91" s="196">
        <v>134</v>
      </c>
      <c r="H91" s="211"/>
    </row>
    <row r="92" spans="1:8" s="191" customFormat="1">
      <c r="A92" s="186" t="s">
        <v>796</v>
      </c>
      <c r="B92" s="209">
        <v>907</v>
      </c>
      <c r="C92" s="187">
        <v>0</v>
      </c>
      <c r="D92" s="187">
        <v>0</v>
      </c>
      <c r="E92" s="188" t="s">
        <v>341</v>
      </c>
      <c r="F92" s="189" t="s">
        <v>341</v>
      </c>
      <c r="G92" s="190">
        <v>576552.6</v>
      </c>
      <c r="H92" s="208"/>
    </row>
    <row r="93" spans="1:8">
      <c r="A93" s="192" t="s">
        <v>509</v>
      </c>
      <c r="B93" s="210">
        <v>907</v>
      </c>
      <c r="C93" s="193">
        <v>7</v>
      </c>
      <c r="D93" s="193">
        <v>0</v>
      </c>
      <c r="E93" s="194" t="s">
        <v>341</v>
      </c>
      <c r="F93" s="195" t="s">
        <v>341</v>
      </c>
      <c r="G93" s="196">
        <v>570651.9</v>
      </c>
      <c r="H93" s="211"/>
    </row>
    <row r="94" spans="1:8">
      <c r="A94" s="192" t="s">
        <v>510</v>
      </c>
      <c r="B94" s="210">
        <v>907</v>
      </c>
      <c r="C94" s="193">
        <v>7</v>
      </c>
      <c r="D94" s="193">
        <v>1</v>
      </c>
      <c r="E94" s="194" t="s">
        <v>341</v>
      </c>
      <c r="F94" s="195" t="s">
        <v>341</v>
      </c>
      <c r="G94" s="196">
        <v>154709.29999999999</v>
      </c>
      <c r="H94" s="211"/>
    </row>
    <row r="95" spans="1:8">
      <c r="A95" s="192" t="s">
        <v>511</v>
      </c>
      <c r="B95" s="210">
        <v>907</v>
      </c>
      <c r="C95" s="193">
        <v>7</v>
      </c>
      <c r="D95" s="193">
        <v>1</v>
      </c>
      <c r="E95" s="194" t="s">
        <v>512</v>
      </c>
      <c r="F95" s="195" t="s">
        <v>341</v>
      </c>
      <c r="G95" s="196">
        <v>153615.79999999999</v>
      </c>
      <c r="H95" s="211"/>
    </row>
    <row r="96" spans="1:8" ht="31.2">
      <c r="A96" s="192" t="s">
        <v>432</v>
      </c>
      <c r="B96" s="210">
        <v>907</v>
      </c>
      <c r="C96" s="193">
        <v>7</v>
      </c>
      <c r="D96" s="193">
        <v>1</v>
      </c>
      <c r="E96" s="194" t="s">
        <v>513</v>
      </c>
      <c r="F96" s="195" t="s">
        <v>341</v>
      </c>
      <c r="G96" s="196">
        <v>29372.7</v>
      </c>
      <c r="H96" s="211"/>
    </row>
    <row r="97" spans="1:8" ht="62.4" customHeight="1">
      <c r="A97" s="192" t="s">
        <v>349</v>
      </c>
      <c r="B97" s="210">
        <v>907</v>
      </c>
      <c r="C97" s="193">
        <v>7</v>
      </c>
      <c r="D97" s="193">
        <v>1</v>
      </c>
      <c r="E97" s="194" t="s">
        <v>513</v>
      </c>
      <c r="F97" s="195" t="s">
        <v>350</v>
      </c>
      <c r="G97" s="196">
        <v>2</v>
      </c>
      <c r="H97" s="211"/>
    </row>
    <row r="98" spans="1:8" ht="31.2">
      <c r="A98" s="192" t="s">
        <v>359</v>
      </c>
      <c r="B98" s="210">
        <v>907</v>
      </c>
      <c r="C98" s="193">
        <v>7</v>
      </c>
      <c r="D98" s="193">
        <v>1</v>
      </c>
      <c r="E98" s="194" t="s">
        <v>513</v>
      </c>
      <c r="F98" s="195" t="s">
        <v>360</v>
      </c>
      <c r="G98" s="196">
        <v>29070.799999999999</v>
      </c>
      <c r="H98" s="211"/>
    </row>
    <row r="99" spans="1:8">
      <c r="A99" s="192" t="s">
        <v>361</v>
      </c>
      <c r="B99" s="210">
        <v>907</v>
      </c>
      <c r="C99" s="193">
        <v>7</v>
      </c>
      <c r="D99" s="193">
        <v>1</v>
      </c>
      <c r="E99" s="194" t="s">
        <v>513</v>
      </c>
      <c r="F99" s="195" t="s">
        <v>362</v>
      </c>
      <c r="G99" s="196">
        <v>299.89999999999998</v>
      </c>
      <c r="H99" s="211"/>
    </row>
    <row r="100" spans="1:8" ht="46.8">
      <c r="A100" s="192" t="s">
        <v>156</v>
      </c>
      <c r="B100" s="210">
        <v>907</v>
      </c>
      <c r="C100" s="193">
        <v>7</v>
      </c>
      <c r="D100" s="193">
        <v>1</v>
      </c>
      <c r="E100" s="194" t="s">
        <v>514</v>
      </c>
      <c r="F100" s="195" t="s">
        <v>341</v>
      </c>
      <c r="G100" s="196">
        <v>2566.8000000000002</v>
      </c>
      <c r="H100" s="211"/>
    </row>
    <row r="101" spans="1:8" ht="31.2">
      <c r="A101" s="192" t="s">
        <v>359</v>
      </c>
      <c r="B101" s="210">
        <v>907</v>
      </c>
      <c r="C101" s="193">
        <v>7</v>
      </c>
      <c r="D101" s="193">
        <v>1</v>
      </c>
      <c r="E101" s="194" t="s">
        <v>514</v>
      </c>
      <c r="F101" s="195" t="s">
        <v>360</v>
      </c>
      <c r="G101" s="196">
        <v>2566.8000000000002</v>
      </c>
      <c r="H101" s="211"/>
    </row>
    <row r="102" spans="1:8" ht="61.95" customHeight="1">
      <c r="A102" s="192" t="s">
        <v>515</v>
      </c>
      <c r="B102" s="210">
        <v>907</v>
      </c>
      <c r="C102" s="193">
        <v>7</v>
      </c>
      <c r="D102" s="193">
        <v>1</v>
      </c>
      <c r="E102" s="194" t="s">
        <v>516</v>
      </c>
      <c r="F102" s="195" t="s">
        <v>341</v>
      </c>
      <c r="G102" s="196">
        <v>121676.3</v>
      </c>
      <c r="H102" s="211"/>
    </row>
    <row r="103" spans="1:8" ht="62.4" customHeight="1">
      <c r="A103" s="192" t="s">
        <v>349</v>
      </c>
      <c r="B103" s="210">
        <v>907</v>
      </c>
      <c r="C103" s="193">
        <v>7</v>
      </c>
      <c r="D103" s="193">
        <v>1</v>
      </c>
      <c r="E103" s="194" t="s">
        <v>516</v>
      </c>
      <c r="F103" s="195" t="s">
        <v>350</v>
      </c>
      <c r="G103" s="196">
        <v>120867.8</v>
      </c>
      <c r="H103" s="211"/>
    </row>
    <row r="104" spans="1:8" ht="31.2">
      <c r="A104" s="192" t="s">
        <v>359</v>
      </c>
      <c r="B104" s="210">
        <v>907</v>
      </c>
      <c r="C104" s="193">
        <v>7</v>
      </c>
      <c r="D104" s="193">
        <v>1</v>
      </c>
      <c r="E104" s="194" t="s">
        <v>516</v>
      </c>
      <c r="F104" s="195" t="s">
        <v>360</v>
      </c>
      <c r="G104" s="196">
        <v>808.5</v>
      </c>
      <c r="H104" s="211"/>
    </row>
    <row r="105" spans="1:8" ht="31.2">
      <c r="A105" s="192" t="s">
        <v>517</v>
      </c>
      <c r="B105" s="210">
        <v>907</v>
      </c>
      <c r="C105" s="193">
        <v>7</v>
      </c>
      <c r="D105" s="193">
        <v>1</v>
      </c>
      <c r="E105" s="194" t="s">
        <v>518</v>
      </c>
      <c r="F105" s="195" t="s">
        <v>341</v>
      </c>
      <c r="G105" s="196">
        <v>303</v>
      </c>
      <c r="H105" s="211"/>
    </row>
    <row r="106" spans="1:8" ht="46.8">
      <c r="A106" s="192" t="s">
        <v>519</v>
      </c>
      <c r="B106" s="210">
        <v>907</v>
      </c>
      <c r="C106" s="193">
        <v>7</v>
      </c>
      <c r="D106" s="193">
        <v>1</v>
      </c>
      <c r="E106" s="194" t="s">
        <v>520</v>
      </c>
      <c r="F106" s="195" t="s">
        <v>341</v>
      </c>
      <c r="G106" s="196">
        <v>303</v>
      </c>
      <c r="H106" s="211"/>
    </row>
    <row r="107" spans="1:8" ht="31.2">
      <c r="A107" s="192" t="s">
        <v>374</v>
      </c>
      <c r="B107" s="210">
        <v>907</v>
      </c>
      <c r="C107" s="193">
        <v>7</v>
      </c>
      <c r="D107" s="193">
        <v>1</v>
      </c>
      <c r="E107" s="194" t="s">
        <v>521</v>
      </c>
      <c r="F107" s="195" t="s">
        <v>341</v>
      </c>
      <c r="G107" s="196">
        <v>303</v>
      </c>
      <c r="H107" s="211"/>
    </row>
    <row r="108" spans="1:8" ht="31.2">
      <c r="A108" s="192" t="s">
        <v>359</v>
      </c>
      <c r="B108" s="210">
        <v>907</v>
      </c>
      <c r="C108" s="193">
        <v>7</v>
      </c>
      <c r="D108" s="193">
        <v>1</v>
      </c>
      <c r="E108" s="194" t="s">
        <v>521</v>
      </c>
      <c r="F108" s="195" t="s">
        <v>360</v>
      </c>
      <c r="G108" s="196">
        <v>303</v>
      </c>
      <c r="H108" s="211"/>
    </row>
    <row r="109" spans="1:8" ht="46.8">
      <c r="A109" s="192" t="s">
        <v>522</v>
      </c>
      <c r="B109" s="210">
        <v>907</v>
      </c>
      <c r="C109" s="193">
        <v>7</v>
      </c>
      <c r="D109" s="193">
        <v>1</v>
      </c>
      <c r="E109" s="194" t="s">
        <v>523</v>
      </c>
      <c r="F109" s="195" t="s">
        <v>341</v>
      </c>
      <c r="G109" s="196">
        <v>184.1</v>
      </c>
      <c r="H109" s="211"/>
    </row>
    <row r="110" spans="1:8">
      <c r="A110" s="192" t="s">
        <v>524</v>
      </c>
      <c r="B110" s="210">
        <v>907</v>
      </c>
      <c r="C110" s="193">
        <v>7</v>
      </c>
      <c r="D110" s="193">
        <v>1</v>
      </c>
      <c r="E110" s="194" t="s">
        <v>525</v>
      </c>
      <c r="F110" s="195" t="s">
        <v>341</v>
      </c>
      <c r="G110" s="196">
        <v>28.9</v>
      </c>
      <c r="H110" s="211"/>
    </row>
    <row r="111" spans="1:8" ht="31.2">
      <c r="A111" s="192" t="s">
        <v>374</v>
      </c>
      <c r="B111" s="210">
        <v>907</v>
      </c>
      <c r="C111" s="193">
        <v>7</v>
      </c>
      <c r="D111" s="193">
        <v>1</v>
      </c>
      <c r="E111" s="194" t="s">
        <v>526</v>
      </c>
      <c r="F111" s="195" t="s">
        <v>341</v>
      </c>
      <c r="G111" s="196">
        <v>28.9</v>
      </c>
      <c r="H111" s="211"/>
    </row>
    <row r="112" spans="1:8" ht="31.2">
      <c r="A112" s="192" t="s">
        <v>359</v>
      </c>
      <c r="B112" s="210">
        <v>907</v>
      </c>
      <c r="C112" s="193">
        <v>7</v>
      </c>
      <c r="D112" s="193">
        <v>1</v>
      </c>
      <c r="E112" s="194" t="s">
        <v>526</v>
      </c>
      <c r="F112" s="195" t="s">
        <v>360</v>
      </c>
      <c r="G112" s="196">
        <v>28.9</v>
      </c>
      <c r="H112" s="211"/>
    </row>
    <row r="113" spans="1:8" ht="46.8">
      <c r="A113" s="192" t="s">
        <v>527</v>
      </c>
      <c r="B113" s="210">
        <v>907</v>
      </c>
      <c r="C113" s="193">
        <v>7</v>
      </c>
      <c r="D113" s="193">
        <v>1</v>
      </c>
      <c r="E113" s="194" t="s">
        <v>528</v>
      </c>
      <c r="F113" s="195" t="s">
        <v>341</v>
      </c>
      <c r="G113" s="196">
        <v>155.19999999999999</v>
      </c>
      <c r="H113" s="211"/>
    </row>
    <row r="114" spans="1:8" ht="31.2">
      <c r="A114" s="192" t="s">
        <v>374</v>
      </c>
      <c r="B114" s="210">
        <v>907</v>
      </c>
      <c r="C114" s="193">
        <v>7</v>
      </c>
      <c r="D114" s="193">
        <v>1</v>
      </c>
      <c r="E114" s="194" t="s">
        <v>529</v>
      </c>
      <c r="F114" s="195" t="s">
        <v>341</v>
      </c>
      <c r="G114" s="196">
        <v>155.19999999999999</v>
      </c>
      <c r="H114" s="211"/>
    </row>
    <row r="115" spans="1:8" ht="31.2">
      <c r="A115" s="192" t="s">
        <v>359</v>
      </c>
      <c r="B115" s="210">
        <v>907</v>
      </c>
      <c r="C115" s="193">
        <v>7</v>
      </c>
      <c r="D115" s="193">
        <v>1</v>
      </c>
      <c r="E115" s="194" t="s">
        <v>529</v>
      </c>
      <c r="F115" s="195" t="s">
        <v>360</v>
      </c>
      <c r="G115" s="196">
        <v>155.19999999999999</v>
      </c>
      <c r="H115" s="211"/>
    </row>
    <row r="116" spans="1:8" ht="46.8">
      <c r="A116" s="192" t="s">
        <v>530</v>
      </c>
      <c r="B116" s="210">
        <v>907</v>
      </c>
      <c r="C116" s="193">
        <v>7</v>
      </c>
      <c r="D116" s="193">
        <v>1</v>
      </c>
      <c r="E116" s="194" t="s">
        <v>531</v>
      </c>
      <c r="F116" s="195" t="s">
        <v>341</v>
      </c>
      <c r="G116" s="196">
        <v>586.4</v>
      </c>
      <c r="H116" s="211"/>
    </row>
    <row r="117" spans="1:8" ht="78">
      <c r="A117" s="192" t="s">
        <v>532</v>
      </c>
      <c r="B117" s="210">
        <v>907</v>
      </c>
      <c r="C117" s="193">
        <v>7</v>
      </c>
      <c r="D117" s="193">
        <v>1</v>
      </c>
      <c r="E117" s="194" t="s">
        <v>533</v>
      </c>
      <c r="F117" s="195" t="s">
        <v>341</v>
      </c>
      <c r="G117" s="196">
        <v>586.4</v>
      </c>
      <c r="H117" s="211"/>
    </row>
    <row r="118" spans="1:8" ht="31.2">
      <c r="A118" s="192" t="s">
        <v>374</v>
      </c>
      <c r="B118" s="210">
        <v>907</v>
      </c>
      <c r="C118" s="193">
        <v>7</v>
      </c>
      <c r="D118" s="193">
        <v>1</v>
      </c>
      <c r="E118" s="194" t="s">
        <v>534</v>
      </c>
      <c r="F118" s="195" t="s">
        <v>341</v>
      </c>
      <c r="G118" s="196">
        <v>586.4</v>
      </c>
      <c r="H118" s="211"/>
    </row>
    <row r="119" spans="1:8" ht="31.2">
      <c r="A119" s="192" t="s">
        <v>359</v>
      </c>
      <c r="B119" s="210">
        <v>907</v>
      </c>
      <c r="C119" s="193">
        <v>7</v>
      </c>
      <c r="D119" s="193">
        <v>1</v>
      </c>
      <c r="E119" s="194" t="s">
        <v>534</v>
      </c>
      <c r="F119" s="195" t="s">
        <v>360</v>
      </c>
      <c r="G119" s="196">
        <v>586.4</v>
      </c>
      <c r="H119" s="211"/>
    </row>
    <row r="120" spans="1:8" ht="46.8">
      <c r="A120" s="192" t="s">
        <v>535</v>
      </c>
      <c r="B120" s="210">
        <v>907</v>
      </c>
      <c r="C120" s="193">
        <v>7</v>
      </c>
      <c r="D120" s="193">
        <v>1</v>
      </c>
      <c r="E120" s="194" t="s">
        <v>536</v>
      </c>
      <c r="F120" s="195" t="s">
        <v>341</v>
      </c>
      <c r="G120" s="196">
        <v>20</v>
      </c>
      <c r="H120" s="211"/>
    </row>
    <row r="121" spans="1:8" ht="31.2">
      <c r="A121" s="192" t="s">
        <v>537</v>
      </c>
      <c r="B121" s="210">
        <v>907</v>
      </c>
      <c r="C121" s="193">
        <v>7</v>
      </c>
      <c r="D121" s="193">
        <v>1</v>
      </c>
      <c r="E121" s="194" t="s">
        <v>538</v>
      </c>
      <c r="F121" s="195" t="s">
        <v>341</v>
      </c>
      <c r="G121" s="196">
        <v>20</v>
      </c>
      <c r="H121" s="211"/>
    </row>
    <row r="122" spans="1:8" ht="62.4">
      <c r="A122" s="192" t="s">
        <v>539</v>
      </c>
      <c r="B122" s="210">
        <v>907</v>
      </c>
      <c r="C122" s="193">
        <v>7</v>
      </c>
      <c r="D122" s="193">
        <v>1</v>
      </c>
      <c r="E122" s="194" t="s">
        <v>540</v>
      </c>
      <c r="F122" s="195" t="s">
        <v>341</v>
      </c>
      <c r="G122" s="196">
        <v>19</v>
      </c>
      <c r="H122" s="211"/>
    </row>
    <row r="123" spans="1:8" ht="31.2">
      <c r="A123" s="192" t="s">
        <v>359</v>
      </c>
      <c r="B123" s="210">
        <v>907</v>
      </c>
      <c r="C123" s="193">
        <v>7</v>
      </c>
      <c r="D123" s="193">
        <v>1</v>
      </c>
      <c r="E123" s="194" t="s">
        <v>540</v>
      </c>
      <c r="F123" s="195" t="s">
        <v>360</v>
      </c>
      <c r="G123" s="196">
        <v>19</v>
      </c>
      <c r="H123" s="211"/>
    </row>
    <row r="124" spans="1:8" ht="31.2">
      <c r="A124" s="192" t="s">
        <v>541</v>
      </c>
      <c r="B124" s="210">
        <v>907</v>
      </c>
      <c r="C124" s="193">
        <v>7</v>
      </c>
      <c r="D124" s="193">
        <v>1</v>
      </c>
      <c r="E124" s="194" t="s">
        <v>542</v>
      </c>
      <c r="F124" s="195" t="s">
        <v>341</v>
      </c>
      <c r="G124" s="196">
        <v>1</v>
      </c>
      <c r="H124" s="211"/>
    </row>
    <row r="125" spans="1:8" ht="31.2">
      <c r="A125" s="192" t="s">
        <v>359</v>
      </c>
      <c r="B125" s="210">
        <v>907</v>
      </c>
      <c r="C125" s="193">
        <v>7</v>
      </c>
      <c r="D125" s="193">
        <v>1</v>
      </c>
      <c r="E125" s="194" t="s">
        <v>542</v>
      </c>
      <c r="F125" s="195" t="s">
        <v>360</v>
      </c>
      <c r="G125" s="196">
        <v>1</v>
      </c>
      <c r="H125" s="211"/>
    </row>
    <row r="126" spans="1:8">
      <c r="A126" s="192" t="s">
        <v>543</v>
      </c>
      <c r="B126" s="210">
        <v>907</v>
      </c>
      <c r="C126" s="193">
        <v>7</v>
      </c>
      <c r="D126" s="193">
        <v>2</v>
      </c>
      <c r="E126" s="194" t="s">
        <v>341</v>
      </c>
      <c r="F126" s="195" t="s">
        <v>341</v>
      </c>
      <c r="G126" s="196">
        <v>403976.7</v>
      </c>
      <c r="H126" s="211"/>
    </row>
    <row r="127" spans="1:8" ht="31.2">
      <c r="A127" s="192" t="s">
        <v>544</v>
      </c>
      <c r="B127" s="210">
        <v>907</v>
      </c>
      <c r="C127" s="193">
        <v>7</v>
      </c>
      <c r="D127" s="193">
        <v>2</v>
      </c>
      <c r="E127" s="194" t="s">
        <v>545</v>
      </c>
      <c r="F127" s="195" t="s">
        <v>341</v>
      </c>
      <c r="G127" s="196">
        <v>345287</v>
      </c>
      <c r="H127" s="211"/>
    </row>
    <row r="128" spans="1:8" ht="31.2">
      <c r="A128" s="192" t="s">
        <v>432</v>
      </c>
      <c r="B128" s="210">
        <v>907</v>
      </c>
      <c r="C128" s="193">
        <v>7</v>
      </c>
      <c r="D128" s="193">
        <v>2</v>
      </c>
      <c r="E128" s="194" t="s">
        <v>546</v>
      </c>
      <c r="F128" s="195" t="s">
        <v>341</v>
      </c>
      <c r="G128" s="196">
        <v>22011.3</v>
      </c>
      <c r="H128" s="211"/>
    </row>
    <row r="129" spans="1:8" ht="62.4" customHeight="1">
      <c r="A129" s="192" t="s">
        <v>349</v>
      </c>
      <c r="B129" s="210">
        <v>907</v>
      </c>
      <c r="C129" s="193">
        <v>7</v>
      </c>
      <c r="D129" s="193">
        <v>2</v>
      </c>
      <c r="E129" s="194" t="s">
        <v>546</v>
      </c>
      <c r="F129" s="195" t="s">
        <v>350</v>
      </c>
      <c r="G129" s="196">
        <v>0.4</v>
      </c>
      <c r="H129" s="211"/>
    </row>
    <row r="130" spans="1:8" ht="31.2">
      <c r="A130" s="192" t="s">
        <v>359</v>
      </c>
      <c r="B130" s="210">
        <v>907</v>
      </c>
      <c r="C130" s="193">
        <v>7</v>
      </c>
      <c r="D130" s="193">
        <v>2</v>
      </c>
      <c r="E130" s="194" t="s">
        <v>546</v>
      </c>
      <c r="F130" s="195" t="s">
        <v>360</v>
      </c>
      <c r="G130" s="196">
        <v>21052.3</v>
      </c>
      <c r="H130" s="211"/>
    </row>
    <row r="131" spans="1:8">
      <c r="A131" s="192" t="s">
        <v>426</v>
      </c>
      <c r="B131" s="210">
        <v>907</v>
      </c>
      <c r="C131" s="193">
        <v>7</v>
      </c>
      <c r="D131" s="193">
        <v>2</v>
      </c>
      <c r="E131" s="194" t="s">
        <v>546</v>
      </c>
      <c r="F131" s="195" t="s">
        <v>427</v>
      </c>
      <c r="G131" s="196">
        <v>9</v>
      </c>
      <c r="H131" s="211"/>
    </row>
    <row r="132" spans="1:8">
      <c r="A132" s="192" t="s">
        <v>361</v>
      </c>
      <c r="B132" s="210">
        <v>907</v>
      </c>
      <c r="C132" s="193">
        <v>7</v>
      </c>
      <c r="D132" s="193">
        <v>2</v>
      </c>
      <c r="E132" s="194" t="s">
        <v>546</v>
      </c>
      <c r="F132" s="195" t="s">
        <v>362</v>
      </c>
      <c r="G132" s="196">
        <v>949.6</v>
      </c>
      <c r="H132" s="211"/>
    </row>
    <row r="133" spans="1:8" ht="46.8">
      <c r="A133" s="192" t="s">
        <v>156</v>
      </c>
      <c r="B133" s="210">
        <v>907</v>
      </c>
      <c r="C133" s="193">
        <v>7</v>
      </c>
      <c r="D133" s="193">
        <v>2</v>
      </c>
      <c r="E133" s="194" t="s">
        <v>547</v>
      </c>
      <c r="F133" s="195" t="s">
        <v>341</v>
      </c>
      <c r="G133" s="196">
        <v>5935.2</v>
      </c>
      <c r="H133" s="211"/>
    </row>
    <row r="134" spans="1:8" ht="31.2">
      <c r="A134" s="192" t="s">
        <v>359</v>
      </c>
      <c r="B134" s="210">
        <v>907</v>
      </c>
      <c r="C134" s="193">
        <v>7</v>
      </c>
      <c r="D134" s="193">
        <v>2</v>
      </c>
      <c r="E134" s="194" t="s">
        <v>547</v>
      </c>
      <c r="F134" s="195" t="s">
        <v>360</v>
      </c>
      <c r="G134" s="196">
        <v>5935.2</v>
      </c>
      <c r="H134" s="211"/>
    </row>
    <row r="135" spans="1:8" ht="93" customHeight="1">
      <c r="A135" s="192" t="s">
        <v>548</v>
      </c>
      <c r="B135" s="210">
        <v>907</v>
      </c>
      <c r="C135" s="193">
        <v>7</v>
      </c>
      <c r="D135" s="193">
        <v>2</v>
      </c>
      <c r="E135" s="194" t="s">
        <v>549</v>
      </c>
      <c r="F135" s="195" t="s">
        <v>341</v>
      </c>
      <c r="G135" s="196">
        <v>317340.5</v>
      </c>
      <c r="H135" s="211"/>
    </row>
    <row r="136" spans="1:8" ht="62.4" customHeight="1">
      <c r="A136" s="192" t="s">
        <v>349</v>
      </c>
      <c r="B136" s="210">
        <v>907</v>
      </c>
      <c r="C136" s="193">
        <v>7</v>
      </c>
      <c r="D136" s="193">
        <v>2</v>
      </c>
      <c r="E136" s="194" t="s">
        <v>549</v>
      </c>
      <c r="F136" s="195" t="s">
        <v>350</v>
      </c>
      <c r="G136" s="196">
        <v>311568.5</v>
      </c>
      <c r="H136" s="211"/>
    </row>
    <row r="137" spans="1:8" ht="31.2">
      <c r="A137" s="192" t="s">
        <v>359</v>
      </c>
      <c r="B137" s="210">
        <v>907</v>
      </c>
      <c r="C137" s="193">
        <v>7</v>
      </c>
      <c r="D137" s="193">
        <v>2</v>
      </c>
      <c r="E137" s="194" t="s">
        <v>549</v>
      </c>
      <c r="F137" s="195" t="s">
        <v>360</v>
      </c>
      <c r="G137" s="196">
        <v>5772</v>
      </c>
      <c r="H137" s="211"/>
    </row>
    <row r="138" spans="1:8">
      <c r="A138" s="192" t="s">
        <v>550</v>
      </c>
      <c r="B138" s="210">
        <v>907</v>
      </c>
      <c r="C138" s="193">
        <v>7</v>
      </c>
      <c r="D138" s="193">
        <v>2</v>
      </c>
      <c r="E138" s="194" t="s">
        <v>551</v>
      </c>
      <c r="F138" s="195" t="s">
        <v>341</v>
      </c>
      <c r="G138" s="196">
        <v>25881.4</v>
      </c>
      <c r="H138" s="211"/>
    </row>
    <row r="139" spans="1:8" ht="31.2">
      <c r="A139" s="192" t="s">
        <v>432</v>
      </c>
      <c r="B139" s="210">
        <v>907</v>
      </c>
      <c r="C139" s="193">
        <v>7</v>
      </c>
      <c r="D139" s="193">
        <v>2</v>
      </c>
      <c r="E139" s="194" t="s">
        <v>552</v>
      </c>
      <c r="F139" s="195" t="s">
        <v>341</v>
      </c>
      <c r="G139" s="196">
        <v>19053.2</v>
      </c>
      <c r="H139" s="211"/>
    </row>
    <row r="140" spans="1:8" ht="62.4" customHeight="1">
      <c r="A140" s="192" t="s">
        <v>349</v>
      </c>
      <c r="B140" s="210">
        <v>907</v>
      </c>
      <c r="C140" s="193">
        <v>7</v>
      </c>
      <c r="D140" s="193">
        <v>2</v>
      </c>
      <c r="E140" s="194" t="s">
        <v>552</v>
      </c>
      <c r="F140" s="195" t="s">
        <v>350</v>
      </c>
      <c r="G140" s="196">
        <v>17253</v>
      </c>
      <c r="H140" s="211"/>
    </row>
    <row r="141" spans="1:8" ht="31.2">
      <c r="A141" s="192" t="s">
        <v>359</v>
      </c>
      <c r="B141" s="210">
        <v>907</v>
      </c>
      <c r="C141" s="193">
        <v>7</v>
      </c>
      <c r="D141" s="193">
        <v>2</v>
      </c>
      <c r="E141" s="194" t="s">
        <v>552</v>
      </c>
      <c r="F141" s="195" t="s">
        <v>360</v>
      </c>
      <c r="G141" s="196">
        <v>1787.1</v>
      </c>
      <c r="H141" s="211"/>
    </row>
    <row r="142" spans="1:8">
      <c r="A142" s="192" t="s">
        <v>361</v>
      </c>
      <c r="B142" s="210">
        <v>907</v>
      </c>
      <c r="C142" s="193">
        <v>7</v>
      </c>
      <c r="D142" s="193">
        <v>2</v>
      </c>
      <c r="E142" s="194" t="s">
        <v>552</v>
      </c>
      <c r="F142" s="195" t="s">
        <v>362</v>
      </c>
      <c r="G142" s="196">
        <v>13.1</v>
      </c>
      <c r="H142" s="211"/>
    </row>
    <row r="143" spans="1:8" ht="46.8">
      <c r="A143" s="192" t="s">
        <v>156</v>
      </c>
      <c r="B143" s="210">
        <v>907</v>
      </c>
      <c r="C143" s="193">
        <v>7</v>
      </c>
      <c r="D143" s="193">
        <v>2</v>
      </c>
      <c r="E143" s="194" t="s">
        <v>553</v>
      </c>
      <c r="F143" s="195" t="s">
        <v>341</v>
      </c>
      <c r="G143" s="196">
        <v>6828.2</v>
      </c>
      <c r="H143" s="211"/>
    </row>
    <row r="144" spans="1:8" ht="62.4" customHeight="1">
      <c r="A144" s="192" t="s">
        <v>349</v>
      </c>
      <c r="B144" s="210">
        <v>907</v>
      </c>
      <c r="C144" s="193">
        <v>7</v>
      </c>
      <c r="D144" s="193">
        <v>2</v>
      </c>
      <c r="E144" s="194" t="s">
        <v>553</v>
      </c>
      <c r="F144" s="195" t="s">
        <v>350</v>
      </c>
      <c r="G144" s="196">
        <v>6828.2</v>
      </c>
      <c r="H144" s="211"/>
    </row>
    <row r="145" spans="1:8" ht="62.4">
      <c r="A145" s="192" t="s">
        <v>554</v>
      </c>
      <c r="B145" s="210">
        <v>907</v>
      </c>
      <c r="C145" s="193">
        <v>7</v>
      </c>
      <c r="D145" s="193">
        <v>2</v>
      </c>
      <c r="E145" s="194" t="s">
        <v>555</v>
      </c>
      <c r="F145" s="195" t="s">
        <v>341</v>
      </c>
      <c r="G145" s="196">
        <v>100</v>
      </c>
      <c r="H145" s="211"/>
    </row>
    <row r="146" spans="1:8" ht="46.8">
      <c r="A146" s="192" t="s">
        <v>556</v>
      </c>
      <c r="B146" s="210">
        <v>907</v>
      </c>
      <c r="C146" s="193">
        <v>7</v>
      </c>
      <c r="D146" s="193">
        <v>2</v>
      </c>
      <c r="E146" s="194" t="s">
        <v>557</v>
      </c>
      <c r="F146" s="195" t="s">
        <v>341</v>
      </c>
      <c r="G146" s="196">
        <v>100</v>
      </c>
      <c r="H146" s="211"/>
    </row>
    <row r="147" spans="1:8" ht="31.2">
      <c r="A147" s="192" t="s">
        <v>374</v>
      </c>
      <c r="B147" s="210">
        <v>907</v>
      </c>
      <c r="C147" s="193">
        <v>7</v>
      </c>
      <c r="D147" s="193">
        <v>2</v>
      </c>
      <c r="E147" s="194" t="s">
        <v>558</v>
      </c>
      <c r="F147" s="195" t="s">
        <v>341</v>
      </c>
      <c r="G147" s="196">
        <v>100</v>
      </c>
      <c r="H147" s="211"/>
    </row>
    <row r="148" spans="1:8" ht="31.2">
      <c r="A148" s="192" t="s">
        <v>359</v>
      </c>
      <c r="B148" s="210">
        <v>907</v>
      </c>
      <c r="C148" s="193">
        <v>7</v>
      </c>
      <c r="D148" s="193">
        <v>2</v>
      </c>
      <c r="E148" s="194" t="s">
        <v>558</v>
      </c>
      <c r="F148" s="195" t="s">
        <v>360</v>
      </c>
      <c r="G148" s="196">
        <v>100</v>
      </c>
      <c r="H148" s="211"/>
    </row>
    <row r="149" spans="1:8" ht="31.2">
      <c r="A149" s="192" t="s">
        <v>559</v>
      </c>
      <c r="B149" s="210">
        <v>907</v>
      </c>
      <c r="C149" s="193">
        <v>7</v>
      </c>
      <c r="D149" s="193">
        <v>2</v>
      </c>
      <c r="E149" s="194" t="s">
        <v>560</v>
      </c>
      <c r="F149" s="195" t="s">
        <v>341</v>
      </c>
      <c r="G149" s="196">
        <v>10394.5</v>
      </c>
      <c r="H149" s="211"/>
    </row>
    <row r="150" spans="1:8" ht="46.8">
      <c r="A150" s="192" t="s">
        <v>561</v>
      </c>
      <c r="B150" s="210">
        <v>907</v>
      </c>
      <c r="C150" s="193">
        <v>7</v>
      </c>
      <c r="D150" s="193">
        <v>2</v>
      </c>
      <c r="E150" s="194" t="s">
        <v>562</v>
      </c>
      <c r="F150" s="195" t="s">
        <v>341</v>
      </c>
      <c r="G150" s="196">
        <v>6759</v>
      </c>
      <c r="H150" s="211"/>
    </row>
    <row r="151" spans="1:8" ht="31.2">
      <c r="A151" s="192" t="s">
        <v>374</v>
      </c>
      <c r="B151" s="210">
        <v>907</v>
      </c>
      <c r="C151" s="193">
        <v>7</v>
      </c>
      <c r="D151" s="193">
        <v>2</v>
      </c>
      <c r="E151" s="194" t="s">
        <v>563</v>
      </c>
      <c r="F151" s="195" t="s">
        <v>341</v>
      </c>
      <c r="G151" s="196">
        <v>6759</v>
      </c>
      <c r="H151" s="211"/>
    </row>
    <row r="152" spans="1:8" ht="31.2">
      <c r="A152" s="192" t="s">
        <v>359</v>
      </c>
      <c r="B152" s="210">
        <v>907</v>
      </c>
      <c r="C152" s="193">
        <v>7</v>
      </c>
      <c r="D152" s="193">
        <v>2</v>
      </c>
      <c r="E152" s="194" t="s">
        <v>563</v>
      </c>
      <c r="F152" s="195" t="s">
        <v>360</v>
      </c>
      <c r="G152" s="196">
        <v>6759</v>
      </c>
      <c r="H152" s="211"/>
    </row>
    <row r="153" spans="1:8" ht="62.4">
      <c r="A153" s="192" t="s">
        <v>564</v>
      </c>
      <c r="B153" s="210">
        <v>907</v>
      </c>
      <c r="C153" s="193">
        <v>7</v>
      </c>
      <c r="D153" s="193">
        <v>2</v>
      </c>
      <c r="E153" s="194" t="s">
        <v>565</v>
      </c>
      <c r="F153" s="195" t="s">
        <v>341</v>
      </c>
      <c r="G153" s="196">
        <v>3635.5</v>
      </c>
      <c r="H153" s="211"/>
    </row>
    <row r="154" spans="1:8" ht="31.2">
      <c r="A154" s="192" t="s">
        <v>374</v>
      </c>
      <c r="B154" s="210">
        <v>907</v>
      </c>
      <c r="C154" s="193">
        <v>7</v>
      </c>
      <c r="D154" s="193">
        <v>2</v>
      </c>
      <c r="E154" s="194" t="s">
        <v>566</v>
      </c>
      <c r="F154" s="195" t="s">
        <v>341</v>
      </c>
      <c r="G154" s="196">
        <v>321.5</v>
      </c>
      <c r="H154" s="211"/>
    </row>
    <row r="155" spans="1:8" ht="31.2">
      <c r="A155" s="192" t="s">
        <v>359</v>
      </c>
      <c r="B155" s="210">
        <v>907</v>
      </c>
      <c r="C155" s="193">
        <v>7</v>
      </c>
      <c r="D155" s="193">
        <v>2</v>
      </c>
      <c r="E155" s="194" t="s">
        <v>566</v>
      </c>
      <c r="F155" s="195" t="s">
        <v>360</v>
      </c>
      <c r="G155" s="196">
        <v>321.5</v>
      </c>
      <c r="H155" s="211"/>
    </row>
    <row r="156" spans="1:8" ht="46.8">
      <c r="A156" s="192" t="s">
        <v>567</v>
      </c>
      <c r="B156" s="210">
        <v>907</v>
      </c>
      <c r="C156" s="193">
        <v>7</v>
      </c>
      <c r="D156" s="193">
        <v>2</v>
      </c>
      <c r="E156" s="194" t="s">
        <v>568</v>
      </c>
      <c r="F156" s="195" t="s">
        <v>341</v>
      </c>
      <c r="G156" s="196">
        <v>3148</v>
      </c>
      <c r="H156" s="211"/>
    </row>
    <row r="157" spans="1:8" ht="31.2">
      <c r="A157" s="192" t="s">
        <v>359</v>
      </c>
      <c r="B157" s="210">
        <v>907</v>
      </c>
      <c r="C157" s="193">
        <v>7</v>
      </c>
      <c r="D157" s="193">
        <v>2</v>
      </c>
      <c r="E157" s="194" t="s">
        <v>568</v>
      </c>
      <c r="F157" s="195" t="s">
        <v>360</v>
      </c>
      <c r="G157" s="196">
        <v>3148</v>
      </c>
      <c r="H157" s="211"/>
    </row>
    <row r="158" spans="1:8" ht="62.4">
      <c r="A158" s="192" t="s">
        <v>569</v>
      </c>
      <c r="B158" s="210">
        <v>907</v>
      </c>
      <c r="C158" s="193">
        <v>7</v>
      </c>
      <c r="D158" s="193">
        <v>2</v>
      </c>
      <c r="E158" s="194" t="s">
        <v>570</v>
      </c>
      <c r="F158" s="195" t="s">
        <v>341</v>
      </c>
      <c r="G158" s="196">
        <v>166</v>
      </c>
      <c r="H158" s="211"/>
    </row>
    <row r="159" spans="1:8" ht="31.2">
      <c r="A159" s="192" t="s">
        <v>359</v>
      </c>
      <c r="B159" s="210">
        <v>907</v>
      </c>
      <c r="C159" s="193">
        <v>7</v>
      </c>
      <c r="D159" s="193">
        <v>2</v>
      </c>
      <c r="E159" s="194" t="s">
        <v>570</v>
      </c>
      <c r="F159" s="195" t="s">
        <v>360</v>
      </c>
      <c r="G159" s="196">
        <v>166</v>
      </c>
      <c r="H159" s="211"/>
    </row>
    <row r="160" spans="1:8" ht="31.2">
      <c r="A160" s="192" t="s">
        <v>517</v>
      </c>
      <c r="B160" s="210">
        <v>907</v>
      </c>
      <c r="C160" s="193">
        <v>7</v>
      </c>
      <c r="D160" s="193">
        <v>2</v>
      </c>
      <c r="E160" s="194" t="s">
        <v>518</v>
      </c>
      <c r="F160" s="195" t="s">
        <v>341</v>
      </c>
      <c r="G160" s="196">
        <v>687</v>
      </c>
      <c r="H160" s="211"/>
    </row>
    <row r="161" spans="1:8" ht="46.8">
      <c r="A161" s="192" t="s">
        <v>519</v>
      </c>
      <c r="B161" s="210">
        <v>907</v>
      </c>
      <c r="C161" s="193">
        <v>7</v>
      </c>
      <c r="D161" s="193">
        <v>2</v>
      </c>
      <c r="E161" s="194" t="s">
        <v>520</v>
      </c>
      <c r="F161" s="195" t="s">
        <v>341</v>
      </c>
      <c r="G161" s="196">
        <v>447</v>
      </c>
      <c r="H161" s="211"/>
    </row>
    <row r="162" spans="1:8" ht="31.2">
      <c r="A162" s="192" t="s">
        <v>374</v>
      </c>
      <c r="B162" s="210">
        <v>907</v>
      </c>
      <c r="C162" s="193">
        <v>7</v>
      </c>
      <c r="D162" s="193">
        <v>2</v>
      </c>
      <c r="E162" s="194" t="s">
        <v>521</v>
      </c>
      <c r="F162" s="195" t="s">
        <v>341</v>
      </c>
      <c r="G162" s="196">
        <v>447</v>
      </c>
      <c r="H162" s="211"/>
    </row>
    <row r="163" spans="1:8" ht="31.2">
      <c r="A163" s="192" t="s">
        <v>359</v>
      </c>
      <c r="B163" s="210">
        <v>907</v>
      </c>
      <c r="C163" s="193">
        <v>7</v>
      </c>
      <c r="D163" s="193">
        <v>2</v>
      </c>
      <c r="E163" s="194" t="s">
        <v>521</v>
      </c>
      <c r="F163" s="195" t="s">
        <v>360</v>
      </c>
      <c r="G163" s="196">
        <v>447</v>
      </c>
      <c r="H163" s="211"/>
    </row>
    <row r="164" spans="1:8" ht="31.2">
      <c r="A164" s="192" t="s">
        <v>571</v>
      </c>
      <c r="B164" s="210">
        <v>907</v>
      </c>
      <c r="C164" s="193">
        <v>7</v>
      </c>
      <c r="D164" s="193">
        <v>2</v>
      </c>
      <c r="E164" s="194" t="s">
        <v>572</v>
      </c>
      <c r="F164" s="195" t="s">
        <v>341</v>
      </c>
      <c r="G164" s="196">
        <v>240</v>
      </c>
      <c r="H164" s="211"/>
    </row>
    <row r="165" spans="1:8" ht="31.2">
      <c r="A165" s="192" t="s">
        <v>374</v>
      </c>
      <c r="B165" s="210">
        <v>907</v>
      </c>
      <c r="C165" s="193">
        <v>7</v>
      </c>
      <c r="D165" s="193">
        <v>2</v>
      </c>
      <c r="E165" s="194" t="s">
        <v>573</v>
      </c>
      <c r="F165" s="195" t="s">
        <v>341</v>
      </c>
      <c r="G165" s="196">
        <v>240</v>
      </c>
      <c r="H165" s="211"/>
    </row>
    <row r="166" spans="1:8" ht="31.2">
      <c r="A166" s="192" t="s">
        <v>359</v>
      </c>
      <c r="B166" s="210">
        <v>907</v>
      </c>
      <c r="C166" s="193">
        <v>7</v>
      </c>
      <c r="D166" s="193">
        <v>2</v>
      </c>
      <c r="E166" s="194" t="s">
        <v>573</v>
      </c>
      <c r="F166" s="195" t="s">
        <v>360</v>
      </c>
      <c r="G166" s="196">
        <v>240</v>
      </c>
      <c r="H166" s="211"/>
    </row>
    <row r="167" spans="1:8" ht="62.4">
      <c r="A167" s="192" t="s">
        <v>370</v>
      </c>
      <c r="B167" s="210">
        <v>907</v>
      </c>
      <c r="C167" s="193">
        <v>7</v>
      </c>
      <c r="D167" s="193">
        <v>2</v>
      </c>
      <c r="E167" s="194" t="s">
        <v>371</v>
      </c>
      <c r="F167" s="195" t="s">
        <v>341</v>
      </c>
      <c r="G167" s="196">
        <v>126.5</v>
      </c>
      <c r="H167" s="211"/>
    </row>
    <row r="168" spans="1:8" ht="46.8">
      <c r="A168" s="192" t="s">
        <v>574</v>
      </c>
      <c r="B168" s="210">
        <v>907</v>
      </c>
      <c r="C168" s="193">
        <v>7</v>
      </c>
      <c r="D168" s="193">
        <v>2</v>
      </c>
      <c r="E168" s="194" t="s">
        <v>575</v>
      </c>
      <c r="F168" s="195" t="s">
        <v>341</v>
      </c>
      <c r="G168" s="196">
        <v>126.5</v>
      </c>
      <c r="H168" s="211"/>
    </row>
    <row r="169" spans="1:8" ht="31.2">
      <c r="A169" s="192" t="s">
        <v>374</v>
      </c>
      <c r="B169" s="210">
        <v>907</v>
      </c>
      <c r="C169" s="193">
        <v>7</v>
      </c>
      <c r="D169" s="193">
        <v>2</v>
      </c>
      <c r="E169" s="194" t="s">
        <v>576</v>
      </c>
      <c r="F169" s="195" t="s">
        <v>341</v>
      </c>
      <c r="G169" s="196">
        <v>126.5</v>
      </c>
      <c r="H169" s="211"/>
    </row>
    <row r="170" spans="1:8" ht="31.2">
      <c r="A170" s="192" t="s">
        <v>359</v>
      </c>
      <c r="B170" s="210">
        <v>907</v>
      </c>
      <c r="C170" s="193">
        <v>7</v>
      </c>
      <c r="D170" s="193">
        <v>2</v>
      </c>
      <c r="E170" s="194" t="s">
        <v>576</v>
      </c>
      <c r="F170" s="195" t="s">
        <v>360</v>
      </c>
      <c r="G170" s="196">
        <v>126.5</v>
      </c>
      <c r="H170" s="211"/>
    </row>
    <row r="171" spans="1:8" ht="46.8">
      <c r="A171" s="192" t="s">
        <v>522</v>
      </c>
      <c r="B171" s="210">
        <v>907</v>
      </c>
      <c r="C171" s="193">
        <v>7</v>
      </c>
      <c r="D171" s="193">
        <v>2</v>
      </c>
      <c r="E171" s="194" t="s">
        <v>523</v>
      </c>
      <c r="F171" s="195" t="s">
        <v>341</v>
      </c>
      <c r="G171" s="196">
        <v>1120.7</v>
      </c>
      <c r="H171" s="211"/>
    </row>
    <row r="172" spans="1:8" ht="78">
      <c r="A172" s="192" t="s">
        <v>577</v>
      </c>
      <c r="B172" s="210">
        <v>907</v>
      </c>
      <c r="C172" s="193">
        <v>7</v>
      </c>
      <c r="D172" s="193">
        <v>2</v>
      </c>
      <c r="E172" s="194" t="s">
        <v>578</v>
      </c>
      <c r="F172" s="195" t="s">
        <v>341</v>
      </c>
      <c r="G172" s="196">
        <v>930.4</v>
      </c>
      <c r="H172" s="211"/>
    </row>
    <row r="173" spans="1:8" ht="31.2">
      <c r="A173" s="192" t="s">
        <v>374</v>
      </c>
      <c r="B173" s="210">
        <v>907</v>
      </c>
      <c r="C173" s="193">
        <v>7</v>
      </c>
      <c r="D173" s="193">
        <v>2</v>
      </c>
      <c r="E173" s="194" t="s">
        <v>579</v>
      </c>
      <c r="F173" s="195" t="s">
        <v>341</v>
      </c>
      <c r="G173" s="196">
        <v>80</v>
      </c>
      <c r="H173" s="211"/>
    </row>
    <row r="174" spans="1:8" ht="31.2">
      <c r="A174" s="192" t="s">
        <v>359</v>
      </c>
      <c r="B174" s="210">
        <v>907</v>
      </c>
      <c r="C174" s="193">
        <v>7</v>
      </c>
      <c r="D174" s="193">
        <v>2</v>
      </c>
      <c r="E174" s="194" t="s">
        <v>579</v>
      </c>
      <c r="F174" s="195" t="s">
        <v>360</v>
      </c>
      <c r="G174" s="196">
        <v>80</v>
      </c>
      <c r="H174" s="211"/>
    </row>
    <row r="175" spans="1:8" ht="171" customHeight="1">
      <c r="A175" s="192" t="s">
        <v>580</v>
      </c>
      <c r="B175" s="210">
        <v>907</v>
      </c>
      <c r="C175" s="193">
        <v>7</v>
      </c>
      <c r="D175" s="193">
        <v>2</v>
      </c>
      <c r="E175" s="194" t="s">
        <v>581</v>
      </c>
      <c r="F175" s="195" t="s">
        <v>341</v>
      </c>
      <c r="G175" s="196">
        <v>524.9</v>
      </c>
      <c r="H175" s="211"/>
    </row>
    <row r="176" spans="1:8" ht="31.2">
      <c r="A176" s="192" t="s">
        <v>359</v>
      </c>
      <c r="B176" s="210">
        <v>907</v>
      </c>
      <c r="C176" s="193">
        <v>7</v>
      </c>
      <c r="D176" s="193">
        <v>2</v>
      </c>
      <c r="E176" s="194" t="s">
        <v>581</v>
      </c>
      <c r="F176" s="195" t="s">
        <v>360</v>
      </c>
      <c r="G176" s="196">
        <v>524.9</v>
      </c>
      <c r="H176" s="211"/>
    </row>
    <row r="177" spans="1:8" ht="171.6" customHeight="1">
      <c r="A177" s="192" t="s">
        <v>582</v>
      </c>
      <c r="B177" s="210">
        <v>907</v>
      </c>
      <c r="C177" s="193">
        <v>7</v>
      </c>
      <c r="D177" s="193">
        <v>2</v>
      </c>
      <c r="E177" s="194" t="s">
        <v>583</v>
      </c>
      <c r="F177" s="195" t="s">
        <v>341</v>
      </c>
      <c r="G177" s="196">
        <v>325.5</v>
      </c>
      <c r="H177" s="211"/>
    </row>
    <row r="178" spans="1:8" ht="31.2">
      <c r="A178" s="192" t="s">
        <v>359</v>
      </c>
      <c r="B178" s="210">
        <v>907</v>
      </c>
      <c r="C178" s="193">
        <v>7</v>
      </c>
      <c r="D178" s="193">
        <v>2</v>
      </c>
      <c r="E178" s="194" t="s">
        <v>583</v>
      </c>
      <c r="F178" s="195" t="s">
        <v>360</v>
      </c>
      <c r="G178" s="196">
        <v>325.5</v>
      </c>
      <c r="H178" s="211"/>
    </row>
    <row r="179" spans="1:8">
      <c r="A179" s="192" t="s">
        <v>524</v>
      </c>
      <c r="B179" s="210">
        <v>907</v>
      </c>
      <c r="C179" s="193">
        <v>7</v>
      </c>
      <c r="D179" s="193">
        <v>2</v>
      </c>
      <c r="E179" s="194" t="s">
        <v>525</v>
      </c>
      <c r="F179" s="195" t="s">
        <v>341</v>
      </c>
      <c r="G179" s="196">
        <v>117.8</v>
      </c>
      <c r="H179" s="211"/>
    </row>
    <row r="180" spans="1:8" ht="31.2">
      <c r="A180" s="192" t="s">
        <v>374</v>
      </c>
      <c r="B180" s="210">
        <v>907</v>
      </c>
      <c r="C180" s="193">
        <v>7</v>
      </c>
      <c r="D180" s="193">
        <v>2</v>
      </c>
      <c r="E180" s="194" t="s">
        <v>526</v>
      </c>
      <c r="F180" s="195" t="s">
        <v>341</v>
      </c>
      <c r="G180" s="196">
        <v>117.8</v>
      </c>
      <c r="H180" s="211"/>
    </row>
    <row r="181" spans="1:8" ht="31.2">
      <c r="A181" s="192" t="s">
        <v>359</v>
      </c>
      <c r="B181" s="210">
        <v>907</v>
      </c>
      <c r="C181" s="193">
        <v>7</v>
      </c>
      <c r="D181" s="193">
        <v>2</v>
      </c>
      <c r="E181" s="194" t="s">
        <v>526</v>
      </c>
      <c r="F181" s="195" t="s">
        <v>360</v>
      </c>
      <c r="G181" s="196">
        <v>117.8</v>
      </c>
      <c r="H181" s="211"/>
    </row>
    <row r="182" spans="1:8" ht="46.8">
      <c r="A182" s="192" t="s">
        <v>527</v>
      </c>
      <c r="B182" s="210">
        <v>907</v>
      </c>
      <c r="C182" s="193">
        <v>7</v>
      </c>
      <c r="D182" s="193">
        <v>2</v>
      </c>
      <c r="E182" s="194" t="s">
        <v>528</v>
      </c>
      <c r="F182" s="195" t="s">
        <v>341</v>
      </c>
      <c r="G182" s="196">
        <v>72.5</v>
      </c>
      <c r="H182" s="211"/>
    </row>
    <row r="183" spans="1:8" ht="31.2">
      <c r="A183" s="192" t="s">
        <v>374</v>
      </c>
      <c r="B183" s="210">
        <v>907</v>
      </c>
      <c r="C183" s="193">
        <v>7</v>
      </c>
      <c r="D183" s="193">
        <v>2</v>
      </c>
      <c r="E183" s="194" t="s">
        <v>529</v>
      </c>
      <c r="F183" s="195" t="s">
        <v>341</v>
      </c>
      <c r="G183" s="196">
        <v>72.5</v>
      </c>
      <c r="H183" s="211"/>
    </row>
    <row r="184" spans="1:8" ht="31.2">
      <c r="A184" s="192" t="s">
        <v>359</v>
      </c>
      <c r="B184" s="210">
        <v>907</v>
      </c>
      <c r="C184" s="193">
        <v>7</v>
      </c>
      <c r="D184" s="193">
        <v>2</v>
      </c>
      <c r="E184" s="194" t="s">
        <v>529</v>
      </c>
      <c r="F184" s="195" t="s">
        <v>360</v>
      </c>
      <c r="G184" s="196">
        <v>72.5</v>
      </c>
      <c r="H184" s="211"/>
    </row>
    <row r="185" spans="1:8" ht="46.8">
      <c r="A185" s="192" t="s">
        <v>530</v>
      </c>
      <c r="B185" s="210">
        <v>907</v>
      </c>
      <c r="C185" s="193">
        <v>7</v>
      </c>
      <c r="D185" s="193">
        <v>2</v>
      </c>
      <c r="E185" s="194" t="s">
        <v>531</v>
      </c>
      <c r="F185" s="195" t="s">
        <v>341</v>
      </c>
      <c r="G185" s="196">
        <v>20364.599999999999</v>
      </c>
      <c r="H185" s="211"/>
    </row>
    <row r="186" spans="1:8" ht="46.8">
      <c r="A186" s="192" t="s">
        <v>589</v>
      </c>
      <c r="B186" s="210">
        <v>907</v>
      </c>
      <c r="C186" s="193">
        <v>7</v>
      </c>
      <c r="D186" s="193">
        <v>2</v>
      </c>
      <c r="E186" s="194" t="s">
        <v>590</v>
      </c>
      <c r="F186" s="195" t="s">
        <v>341</v>
      </c>
      <c r="G186" s="196">
        <v>149.19999999999999</v>
      </c>
      <c r="H186" s="211"/>
    </row>
    <row r="187" spans="1:8" ht="31.2">
      <c r="A187" s="192" t="s">
        <v>374</v>
      </c>
      <c r="B187" s="210">
        <v>907</v>
      </c>
      <c r="C187" s="193">
        <v>7</v>
      </c>
      <c r="D187" s="193">
        <v>2</v>
      </c>
      <c r="E187" s="194" t="s">
        <v>591</v>
      </c>
      <c r="F187" s="195" t="s">
        <v>341</v>
      </c>
      <c r="G187" s="196">
        <v>149.19999999999999</v>
      </c>
      <c r="H187" s="211"/>
    </row>
    <row r="188" spans="1:8" ht="31.2">
      <c r="A188" s="192" t="s">
        <v>359</v>
      </c>
      <c r="B188" s="210">
        <v>907</v>
      </c>
      <c r="C188" s="193">
        <v>7</v>
      </c>
      <c r="D188" s="193">
        <v>2</v>
      </c>
      <c r="E188" s="194" t="s">
        <v>591</v>
      </c>
      <c r="F188" s="195" t="s">
        <v>360</v>
      </c>
      <c r="G188" s="196">
        <v>149.19999999999999</v>
      </c>
      <c r="H188" s="211"/>
    </row>
    <row r="189" spans="1:8" ht="78">
      <c r="A189" s="192" t="s">
        <v>532</v>
      </c>
      <c r="B189" s="210">
        <v>907</v>
      </c>
      <c r="C189" s="193">
        <v>7</v>
      </c>
      <c r="D189" s="193">
        <v>2</v>
      </c>
      <c r="E189" s="194" t="s">
        <v>533</v>
      </c>
      <c r="F189" s="195" t="s">
        <v>341</v>
      </c>
      <c r="G189" s="196">
        <v>20215.400000000001</v>
      </c>
      <c r="H189" s="211"/>
    </row>
    <row r="190" spans="1:8" ht="31.2">
      <c r="A190" s="192" t="s">
        <v>374</v>
      </c>
      <c r="B190" s="210">
        <v>907</v>
      </c>
      <c r="C190" s="193">
        <v>7</v>
      </c>
      <c r="D190" s="193">
        <v>2</v>
      </c>
      <c r="E190" s="194" t="s">
        <v>534</v>
      </c>
      <c r="F190" s="195" t="s">
        <v>341</v>
      </c>
      <c r="G190" s="196">
        <v>1855.8</v>
      </c>
      <c r="H190" s="211"/>
    </row>
    <row r="191" spans="1:8" ht="31.2">
      <c r="A191" s="192" t="s">
        <v>359</v>
      </c>
      <c r="B191" s="210">
        <v>907</v>
      </c>
      <c r="C191" s="193">
        <v>7</v>
      </c>
      <c r="D191" s="193">
        <v>2</v>
      </c>
      <c r="E191" s="194" t="s">
        <v>534</v>
      </c>
      <c r="F191" s="195" t="s">
        <v>360</v>
      </c>
      <c r="G191" s="196">
        <v>1855.8</v>
      </c>
      <c r="H191" s="211"/>
    </row>
    <row r="192" spans="1:8" ht="109.2">
      <c r="A192" s="192" t="s">
        <v>592</v>
      </c>
      <c r="B192" s="210">
        <v>907</v>
      </c>
      <c r="C192" s="193">
        <v>7</v>
      </c>
      <c r="D192" s="193">
        <v>2</v>
      </c>
      <c r="E192" s="194" t="s">
        <v>593</v>
      </c>
      <c r="F192" s="195" t="s">
        <v>341</v>
      </c>
      <c r="G192" s="196">
        <v>3000</v>
      </c>
      <c r="H192" s="211"/>
    </row>
    <row r="193" spans="1:8" ht="31.2">
      <c r="A193" s="192" t="s">
        <v>359</v>
      </c>
      <c r="B193" s="210">
        <v>907</v>
      </c>
      <c r="C193" s="193">
        <v>7</v>
      </c>
      <c r="D193" s="193">
        <v>2</v>
      </c>
      <c r="E193" s="194" t="s">
        <v>593</v>
      </c>
      <c r="F193" s="195" t="s">
        <v>360</v>
      </c>
      <c r="G193" s="196">
        <v>3000</v>
      </c>
      <c r="H193" s="211"/>
    </row>
    <row r="194" spans="1:8" ht="93.6">
      <c r="A194" s="192" t="s">
        <v>594</v>
      </c>
      <c r="B194" s="210">
        <v>907</v>
      </c>
      <c r="C194" s="193">
        <v>7</v>
      </c>
      <c r="D194" s="193">
        <v>2</v>
      </c>
      <c r="E194" s="194" t="s">
        <v>595</v>
      </c>
      <c r="F194" s="195" t="s">
        <v>341</v>
      </c>
      <c r="G194" s="196">
        <v>14359.6</v>
      </c>
      <c r="H194" s="211"/>
    </row>
    <row r="195" spans="1:8" ht="31.2">
      <c r="A195" s="192" t="s">
        <v>359</v>
      </c>
      <c r="B195" s="210">
        <v>907</v>
      </c>
      <c r="C195" s="193">
        <v>7</v>
      </c>
      <c r="D195" s="193">
        <v>2</v>
      </c>
      <c r="E195" s="194" t="s">
        <v>595</v>
      </c>
      <c r="F195" s="195" t="s">
        <v>360</v>
      </c>
      <c r="G195" s="196">
        <v>14359.6</v>
      </c>
      <c r="H195" s="211"/>
    </row>
    <row r="196" spans="1:8" ht="46.8">
      <c r="A196" s="192" t="s">
        <v>596</v>
      </c>
      <c r="B196" s="210">
        <v>907</v>
      </c>
      <c r="C196" s="193">
        <v>7</v>
      </c>
      <c r="D196" s="193">
        <v>2</v>
      </c>
      <c r="E196" s="194" t="s">
        <v>597</v>
      </c>
      <c r="F196" s="195" t="s">
        <v>341</v>
      </c>
      <c r="G196" s="196">
        <v>1000</v>
      </c>
      <c r="H196" s="211"/>
    </row>
    <row r="197" spans="1:8" ht="31.2">
      <c r="A197" s="192" t="s">
        <v>359</v>
      </c>
      <c r="B197" s="210">
        <v>907</v>
      </c>
      <c r="C197" s="193">
        <v>7</v>
      </c>
      <c r="D197" s="193">
        <v>2</v>
      </c>
      <c r="E197" s="194" t="s">
        <v>597</v>
      </c>
      <c r="F197" s="195" t="s">
        <v>360</v>
      </c>
      <c r="G197" s="196">
        <v>1000</v>
      </c>
      <c r="H197" s="211"/>
    </row>
    <row r="198" spans="1:8" ht="46.8">
      <c r="A198" s="192" t="s">
        <v>598</v>
      </c>
      <c r="B198" s="210">
        <v>907</v>
      </c>
      <c r="C198" s="193">
        <v>7</v>
      </c>
      <c r="D198" s="193">
        <v>2</v>
      </c>
      <c r="E198" s="194" t="s">
        <v>599</v>
      </c>
      <c r="F198" s="195" t="s">
        <v>341</v>
      </c>
      <c r="G198" s="196">
        <v>15</v>
      </c>
      <c r="H198" s="211"/>
    </row>
    <row r="199" spans="1:8" ht="46.8">
      <c r="A199" s="192" t="s">
        <v>600</v>
      </c>
      <c r="B199" s="210">
        <v>907</v>
      </c>
      <c r="C199" s="193">
        <v>7</v>
      </c>
      <c r="D199" s="193">
        <v>2</v>
      </c>
      <c r="E199" s="194" t="s">
        <v>601</v>
      </c>
      <c r="F199" s="195" t="s">
        <v>341</v>
      </c>
      <c r="G199" s="196">
        <v>15</v>
      </c>
      <c r="H199" s="211"/>
    </row>
    <row r="200" spans="1:8" ht="46.8">
      <c r="A200" s="192" t="s">
        <v>602</v>
      </c>
      <c r="B200" s="210">
        <v>907</v>
      </c>
      <c r="C200" s="193">
        <v>7</v>
      </c>
      <c r="D200" s="193">
        <v>2</v>
      </c>
      <c r="E200" s="194" t="s">
        <v>603</v>
      </c>
      <c r="F200" s="195" t="s">
        <v>341</v>
      </c>
      <c r="G200" s="196">
        <v>15</v>
      </c>
      <c r="H200" s="211"/>
    </row>
    <row r="201" spans="1:8" ht="31.2">
      <c r="A201" s="192" t="s">
        <v>359</v>
      </c>
      <c r="B201" s="210">
        <v>907</v>
      </c>
      <c r="C201" s="193">
        <v>7</v>
      </c>
      <c r="D201" s="193">
        <v>2</v>
      </c>
      <c r="E201" s="194" t="s">
        <v>603</v>
      </c>
      <c r="F201" s="195" t="s">
        <v>360</v>
      </c>
      <c r="G201" s="196">
        <v>15</v>
      </c>
      <c r="H201" s="211"/>
    </row>
    <row r="202" spans="1:8" ht="31.2">
      <c r="A202" s="192" t="s">
        <v>604</v>
      </c>
      <c r="B202" s="210">
        <v>907</v>
      </c>
      <c r="C202" s="193">
        <v>7</v>
      </c>
      <c r="D202" s="193">
        <v>5</v>
      </c>
      <c r="E202" s="194" t="s">
        <v>341</v>
      </c>
      <c r="F202" s="195" t="s">
        <v>341</v>
      </c>
      <c r="G202" s="196">
        <v>52.5</v>
      </c>
      <c r="H202" s="211"/>
    </row>
    <row r="203" spans="1:8" ht="31.2">
      <c r="A203" s="192" t="s">
        <v>605</v>
      </c>
      <c r="B203" s="210">
        <v>907</v>
      </c>
      <c r="C203" s="193">
        <v>7</v>
      </c>
      <c r="D203" s="193">
        <v>5</v>
      </c>
      <c r="E203" s="194" t="s">
        <v>606</v>
      </c>
      <c r="F203" s="195" t="s">
        <v>341</v>
      </c>
      <c r="G203" s="196">
        <v>52.5</v>
      </c>
      <c r="H203" s="211"/>
    </row>
    <row r="204" spans="1:8">
      <c r="A204" s="192" t="s">
        <v>607</v>
      </c>
      <c r="B204" s="210">
        <v>907</v>
      </c>
      <c r="C204" s="193">
        <v>7</v>
      </c>
      <c r="D204" s="193">
        <v>5</v>
      </c>
      <c r="E204" s="194" t="s">
        <v>608</v>
      </c>
      <c r="F204" s="195" t="s">
        <v>341</v>
      </c>
      <c r="G204" s="196">
        <v>52.5</v>
      </c>
      <c r="H204" s="211"/>
    </row>
    <row r="205" spans="1:8" ht="31.2">
      <c r="A205" s="192" t="s">
        <v>359</v>
      </c>
      <c r="B205" s="210">
        <v>907</v>
      </c>
      <c r="C205" s="193">
        <v>7</v>
      </c>
      <c r="D205" s="193">
        <v>5</v>
      </c>
      <c r="E205" s="194" t="s">
        <v>608</v>
      </c>
      <c r="F205" s="195" t="s">
        <v>360</v>
      </c>
      <c r="G205" s="196">
        <v>52.5</v>
      </c>
      <c r="H205" s="211"/>
    </row>
    <row r="206" spans="1:8">
      <c r="A206" s="192" t="s">
        <v>625</v>
      </c>
      <c r="B206" s="210">
        <v>907</v>
      </c>
      <c r="C206" s="193">
        <v>7</v>
      </c>
      <c r="D206" s="193">
        <v>7</v>
      </c>
      <c r="E206" s="194" t="s">
        <v>341</v>
      </c>
      <c r="F206" s="195" t="s">
        <v>341</v>
      </c>
      <c r="G206" s="196">
        <v>2595.1</v>
      </c>
      <c r="H206" s="211"/>
    </row>
    <row r="207" spans="1:8" ht="62.4">
      <c r="A207" s="192" t="s">
        <v>554</v>
      </c>
      <c r="B207" s="210">
        <v>907</v>
      </c>
      <c r="C207" s="193">
        <v>7</v>
      </c>
      <c r="D207" s="193">
        <v>7</v>
      </c>
      <c r="E207" s="194" t="s">
        <v>555</v>
      </c>
      <c r="F207" s="195" t="s">
        <v>341</v>
      </c>
      <c r="G207" s="196">
        <v>2595.1</v>
      </c>
      <c r="H207" s="211"/>
    </row>
    <row r="208" spans="1:8" ht="31.2">
      <c r="A208" s="192" t="s">
        <v>626</v>
      </c>
      <c r="B208" s="210">
        <v>907</v>
      </c>
      <c r="C208" s="193">
        <v>7</v>
      </c>
      <c r="D208" s="193">
        <v>7</v>
      </c>
      <c r="E208" s="194" t="s">
        <v>627</v>
      </c>
      <c r="F208" s="195" t="s">
        <v>341</v>
      </c>
      <c r="G208" s="196">
        <v>2475.8000000000002</v>
      </c>
      <c r="H208" s="211"/>
    </row>
    <row r="209" spans="1:8" ht="124.8">
      <c r="A209" s="192" t="s">
        <v>628</v>
      </c>
      <c r="B209" s="210">
        <v>907</v>
      </c>
      <c r="C209" s="193">
        <v>7</v>
      </c>
      <c r="D209" s="193">
        <v>7</v>
      </c>
      <c r="E209" s="194" t="s">
        <v>629</v>
      </c>
      <c r="F209" s="195" t="s">
        <v>341</v>
      </c>
      <c r="G209" s="196">
        <v>2228.1999999999998</v>
      </c>
      <c r="H209" s="211"/>
    </row>
    <row r="210" spans="1:8" ht="31.2">
      <c r="A210" s="192" t="s">
        <v>359</v>
      </c>
      <c r="B210" s="210">
        <v>907</v>
      </c>
      <c r="C210" s="193">
        <v>7</v>
      </c>
      <c r="D210" s="193">
        <v>7</v>
      </c>
      <c r="E210" s="194" t="s">
        <v>629</v>
      </c>
      <c r="F210" s="195" t="s">
        <v>360</v>
      </c>
      <c r="G210" s="196">
        <v>2228.1999999999998</v>
      </c>
      <c r="H210" s="211"/>
    </row>
    <row r="211" spans="1:8" ht="62.4">
      <c r="A211" s="192" t="s">
        <v>630</v>
      </c>
      <c r="B211" s="210">
        <v>907</v>
      </c>
      <c r="C211" s="193">
        <v>7</v>
      </c>
      <c r="D211" s="193">
        <v>7</v>
      </c>
      <c r="E211" s="194" t="s">
        <v>631</v>
      </c>
      <c r="F211" s="195" t="s">
        <v>341</v>
      </c>
      <c r="G211" s="196">
        <v>247.6</v>
      </c>
      <c r="H211" s="211"/>
    </row>
    <row r="212" spans="1:8" ht="31.2">
      <c r="A212" s="192" t="s">
        <v>359</v>
      </c>
      <c r="B212" s="210">
        <v>907</v>
      </c>
      <c r="C212" s="193">
        <v>7</v>
      </c>
      <c r="D212" s="193">
        <v>7</v>
      </c>
      <c r="E212" s="194" t="s">
        <v>631</v>
      </c>
      <c r="F212" s="195" t="s">
        <v>360</v>
      </c>
      <c r="G212" s="196">
        <v>247.6</v>
      </c>
      <c r="H212" s="211"/>
    </row>
    <row r="213" spans="1:8">
      <c r="A213" s="192" t="s">
        <v>524</v>
      </c>
      <c r="B213" s="210">
        <v>907</v>
      </c>
      <c r="C213" s="193">
        <v>7</v>
      </c>
      <c r="D213" s="193">
        <v>7</v>
      </c>
      <c r="E213" s="194" t="s">
        <v>632</v>
      </c>
      <c r="F213" s="195" t="s">
        <v>341</v>
      </c>
      <c r="G213" s="196">
        <v>119.3</v>
      </c>
      <c r="H213" s="211"/>
    </row>
    <row r="214" spans="1:8" ht="31.2">
      <c r="A214" s="192" t="s">
        <v>374</v>
      </c>
      <c r="B214" s="210">
        <v>907</v>
      </c>
      <c r="C214" s="193">
        <v>7</v>
      </c>
      <c r="D214" s="193">
        <v>7</v>
      </c>
      <c r="E214" s="194" t="s">
        <v>633</v>
      </c>
      <c r="F214" s="195" t="s">
        <v>341</v>
      </c>
      <c r="G214" s="196">
        <v>119.3</v>
      </c>
      <c r="H214" s="211"/>
    </row>
    <row r="215" spans="1:8" ht="31.2">
      <c r="A215" s="192" t="s">
        <v>359</v>
      </c>
      <c r="B215" s="210">
        <v>907</v>
      </c>
      <c r="C215" s="193">
        <v>7</v>
      </c>
      <c r="D215" s="193">
        <v>7</v>
      </c>
      <c r="E215" s="194" t="s">
        <v>633</v>
      </c>
      <c r="F215" s="195" t="s">
        <v>360</v>
      </c>
      <c r="G215" s="196">
        <v>119.3</v>
      </c>
      <c r="H215" s="211"/>
    </row>
    <row r="216" spans="1:8">
      <c r="A216" s="192" t="s">
        <v>668</v>
      </c>
      <c r="B216" s="210">
        <v>907</v>
      </c>
      <c r="C216" s="193">
        <v>7</v>
      </c>
      <c r="D216" s="193">
        <v>9</v>
      </c>
      <c r="E216" s="194" t="s">
        <v>341</v>
      </c>
      <c r="F216" s="195" t="s">
        <v>341</v>
      </c>
      <c r="G216" s="196">
        <v>9318.2999999999993</v>
      </c>
      <c r="H216" s="211"/>
    </row>
    <row r="217" spans="1:8" ht="31.2">
      <c r="A217" s="192" t="s">
        <v>343</v>
      </c>
      <c r="B217" s="210">
        <v>907</v>
      </c>
      <c r="C217" s="193">
        <v>7</v>
      </c>
      <c r="D217" s="193">
        <v>9</v>
      </c>
      <c r="E217" s="194" t="s">
        <v>344</v>
      </c>
      <c r="F217" s="195" t="s">
        <v>341</v>
      </c>
      <c r="G217" s="196">
        <v>2804.2</v>
      </c>
      <c r="H217" s="211"/>
    </row>
    <row r="218" spans="1:8">
      <c r="A218" s="192" t="s">
        <v>355</v>
      </c>
      <c r="B218" s="210">
        <v>907</v>
      </c>
      <c r="C218" s="193">
        <v>7</v>
      </c>
      <c r="D218" s="193">
        <v>9</v>
      </c>
      <c r="E218" s="194" t="s">
        <v>356</v>
      </c>
      <c r="F218" s="195" t="s">
        <v>341</v>
      </c>
      <c r="G218" s="196">
        <v>2804.2</v>
      </c>
      <c r="H218" s="211"/>
    </row>
    <row r="219" spans="1:8" ht="31.2">
      <c r="A219" s="192" t="s">
        <v>347</v>
      </c>
      <c r="B219" s="210">
        <v>907</v>
      </c>
      <c r="C219" s="193">
        <v>7</v>
      </c>
      <c r="D219" s="193">
        <v>9</v>
      </c>
      <c r="E219" s="194" t="s">
        <v>357</v>
      </c>
      <c r="F219" s="195" t="s">
        <v>341</v>
      </c>
      <c r="G219" s="196">
        <v>491.4</v>
      </c>
      <c r="H219" s="211"/>
    </row>
    <row r="220" spans="1:8" ht="62.4" customHeight="1">
      <c r="A220" s="192" t="s">
        <v>349</v>
      </c>
      <c r="B220" s="210">
        <v>907</v>
      </c>
      <c r="C220" s="193">
        <v>7</v>
      </c>
      <c r="D220" s="193">
        <v>9</v>
      </c>
      <c r="E220" s="194" t="s">
        <v>357</v>
      </c>
      <c r="F220" s="195" t="s">
        <v>350</v>
      </c>
      <c r="G220" s="196">
        <v>491.4</v>
      </c>
      <c r="H220" s="211"/>
    </row>
    <row r="221" spans="1:8" ht="31.2">
      <c r="A221" s="192" t="s">
        <v>351</v>
      </c>
      <c r="B221" s="210">
        <v>907</v>
      </c>
      <c r="C221" s="193">
        <v>7</v>
      </c>
      <c r="D221" s="193">
        <v>9</v>
      </c>
      <c r="E221" s="194" t="s">
        <v>358</v>
      </c>
      <c r="F221" s="195" t="s">
        <v>341</v>
      </c>
      <c r="G221" s="196">
        <v>1912.9</v>
      </c>
      <c r="H221" s="211"/>
    </row>
    <row r="222" spans="1:8" ht="62.4" customHeight="1">
      <c r="A222" s="192" t="s">
        <v>349</v>
      </c>
      <c r="B222" s="210">
        <v>907</v>
      </c>
      <c r="C222" s="193">
        <v>7</v>
      </c>
      <c r="D222" s="193">
        <v>9</v>
      </c>
      <c r="E222" s="194" t="s">
        <v>358</v>
      </c>
      <c r="F222" s="195" t="s">
        <v>350</v>
      </c>
      <c r="G222" s="196">
        <v>1507.5</v>
      </c>
      <c r="H222" s="211"/>
    </row>
    <row r="223" spans="1:8" ht="31.2">
      <c r="A223" s="192" t="s">
        <v>359</v>
      </c>
      <c r="B223" s="210">
        <v>907</v>
      </c>
      <c r="C223" s="193">
        <v>7</v>
      </c>
      <c r="D223" s="193">
        <v>9</v>
      </c>
      <c r="E223" s="194" t="s">
        <v>358</v>
      </c>
      <c r="F223" s="195" t="s">
        <v>360</v>
      </c>
      <c r="G223" s="196">
        <v>381.5</v>
      </c>
      <c r="H223" s="211"/>
    </row>
    <row r="224" spans="1:8">
      <c r="A224" s="192" t="s">
        <v>361</v>
      </c>
      <c r="B224" s="210">
        <v>907</v>
      </c>
      <c r="C224" s="193">
        <v>7</v>
      </c>
      <c r="D224" s="193">
        <v>9</v>
      </c>
      <c r="E224" s="194" t="s">
        <v>358</v>
      </c>
      <c r="F224" s="195" t="s">
        <v>362</v>
      </c>
      <c r="G224" s="196">
        <v>23.9</v>
      </c>
      <c r="H224" s="211"/>
    </row>
    <row r="225" spans="1:8" ht="46.8">
      <c r="A225" s="192" t="s">
        <v>156</v>
      </c>
      <c r="B225" s="210">
        <v>907</v>
      </c>
      <c r="C225" s="193">
        <v>7</v>
      </c>
      <c r="D225" s="193">
        <v>9</v>
      </c>
      <c r="E225" s="194" t="s">
        <v>363</v>
      </c>
      <c r="F225" s="195" t="s">
        <v>341</v>
      </c>
      <c r="G225" s="196">
        <v>399.9</v>
      </c>
      <c r="H225" s="211"/>
    </row>
    <row r="226" spans="1:8" ht="62.4" customHeight="1">
      <c r="A226" s="192" t="s">
        <v>349</v>
      </c>
      <c r="B226" s="210">
        <v>907</v>
      </c>
      <c r="C226" s="193">
        <v>7</v>
      </c>
      <c r="D226" s="193">
        <v>9</v>
      </c>
      <c r="E226" s="194" t="s">
        <v>363</v>
      </c>
      <c r="F226" s="195" t="s">
        <v>350</v>
      </c>
      <c r="G226" s="196">
        <v>399.9</v>
      </c>
      <c r="H226" s="211"/>
    </row>
    <row r="227" spans="1:8" ht="31.2">
      <c r="A227" s="192" t="s">
        <v>669</v>
      </c>
      <c r="B227" s="210">
        <v>907</v>
      </c>
      <c r="C227" s="193">
        <v>7</v>
      </c>
      <c r="D227" s="193">
        <v>9</v>
      </c>
      <c r="E227" s="194" t="s">
        <v>670</v>
      </c>
      <c r="F227" s="195" t="s">
        <v>341</v>
      </c>
      <c r="G227" s="196">
        <v>6107.7</v>
      </c>
      <c r="H227" s="211"/>
    </row>
    <row r="228" spans="1:8" ht="31.2">
      <c r="A228" s="192" t="s">
        <v>671</v>
      </c>
      <c r="B228" s="210">
        <v>907</v>
      </c>
      <c r="C228" s="193">
        <v>7</v>
      </c>
      <c r="D228" s="193">
        <v>9</v>
      </c>
      <c r="E228" s="194" t="s">
        <v>672</v>
      </c>
      <c r="F228" s="195" t="s">
        <v>341</v>
      </c>
      <c r="G228" s="196">
        <v>6107.7</v>
      </c>
      <c r="H228" s="211"/>
    </row>
    <row r="229" spans="1:8" ht="31.2">
      <c r="A229" s="192" t="s">
        <v>432</v>
      </c>
      <c r="B229" s="210">
        <v>907</v>
      </c>
      <c r="C229" s="193">
        <v>7</v>
      </c>
      <c r="D229" s="193">
        <v>9</v>
      </c>
      <c r="E229" s="194" t="s">
        <v>673</v>
      </c>
      <c r="F229" s="195" t="s">
        <v>341</v>
      </c>
      <c r="G229" s="196">
        <v>5138.6000000000004</v>
      </c>
      <c r="H229" s="211"/>
    </row>
    <row r="230" spans="1:8" ht="62.4" customHeight="1">
      <c r="A230" s="192" t="s">
        <v>349</v>
      </c>
      <c r="B230" s="210">
        <v>907</v>
      </c>
      <c r="C230" s="193">
        <v>7</v>
      </c>
      <c r="D230" s="193">
        <v>9</v>
      </c>
      <c r="E230" s="194" t="s">
        <v>673</v>
      </c>
      <c r="F230" s="195" t="s">
        <v>350</v>
      </c>
      <c r="G230" s="196">
        <v>4992.8999999999996</v>
      </c>
      <c r="H230" s="211"/>
    </row>
    <row r="231" spans="1:8" ht="31.2">
      <c r="A231" s="192" t="s">
        <v>359</v>
      </c>
      <c r="B231" s="210">
        <v>907</v>
      </c>
      <c r="C231" s="193">
        <v>7</v>
      </c>
      <c r="D231" s="193">
        <v>9</v>
      </c>
      <c r="E231" s="194" t="s">
        <v>673</v>
      </c>
      <c r="F231" s="195" t="s">
        <v>360</v>
      </c>
      <c r="G231" s="196">
        <v>145</v>
      </c>
      <c r="H231" s="211"/>
    </row>
    <row r="232" spans="1:8">
      <c r="A232" s="192" t="s">
        <v>361</v>
      </c>
      <c r="B232" s="210">
        <v>907</v>
      </c>
      <c r="C232" s="193">
        <v>7</v>
      </c>
      <c r="D232" s="193">
        <v>9</v>
      </c>
      <c r="E232" s="194" t="s">
        <v>673</v>
      </c>
      <c r="F232" s="195" t="s">
        <v>362</v>
      </c>
      <c r="G232" s="196">
        <v>0.7</v>
      </c>
      <c r="H232" s="211"/>
    </row>
    <row r="233" spans="1:8" ht="46.8">
      <c r="A233" s="192" t="s">
        <v>156</v>
      </c>
      <c r="B233" s="210">
        <v>907</v>
      </c>
      <c r="C233" s="193">
        <v>7</v>
      </c>
      <c r="D233" s="193">
        <v>9</v>
      </c>
      <c r="E233" s="194" t="s">
        <v>674</v>
      </c>
      <c r="F233" s="195" t="s">
        <v>341</v>
      </c>
      <c r="G233" s="196">
        <v>969.1</v>
      </c>
      <c r="H233" s="211"/>
    </row>
    <row r="234" spans="1:8" ht="62.4" customHeight="1">
      <c r="A234" s="192" t="s">
        <v>349</v>
      </c>
      <c r="B234" s="210">
        <v>907</v>
      </c>
      <c r="C234" s="193">
        <v>7</v>
      </c>
      <c r="D234" s="193">
        <v>9</v>
      </c>
      <c r="E234" s="194" t="s">
        <v>674</v>
      </c>
      <c r="F234" s="195" t="s">
        <v>350</v>
      </c>
      <c r="G234" s="196">
        <v>969.1</v>
      </c>
      <c r="H234" s="211"/>
    </row>
    <row r="235" spans="1:8" ht="62.4">
      <c r="A235" s="192" t="s">
        <v>554</v>
      </c>
      <c r="B235" s="210">
        <v>907</v>
      </c>
      <c r="C235" s="193">
        <v>7</v>
      </c>
      <c r="D235" s="193">
        <v>9</v>
      </c>
      <c r="E235" s="194" t="s">
        <v>555</v>
      </c>
      <c r="F235" s="195" t="s">
        <v>341</v>
      </c>
      <c r="G235" s="196">
        <v>354</v>
      </c>
      <c r="H235" s="211"/>
    </row>
    <row r="236" spans="1:8">
      <c r="A236" s="192" t="s">
        <v>524</v>
      </c>
      <c r="B236" s="210">
        <v>907</v>
      </c>
      <c r="C236" s="193">
        <v>7</v>
      </c>
      <c r="D236" s="193">
        <v>9</v>
      </c>
      <c r="E236" s="194" t="s">
        <v>632</v>
      </c>
      <c r="F236" s="195" t="s">
        <v>341</v>
      </c>
      <c r="G236" s="196">
        <v>354</v>
      </c>
      <c r="H236" s="211"/>
    </row>
    <row r="237" spans="1:8" ht="31.2">
      <c r="A237" s="192" t="s">
        <v>374</v>
      </c>
      <c r="B237" s="210">
        <v>907</v>
      </c>
      <c r="C237" s="193">
        <v>7</v>
      </c>
      <c r="D237" s="193">
        <v>9</v>
      </c>
      <c r="E237" s="194" t="s">
        <v>633</v>
      </c>
      <c r="F237" s="195" t="s">
        <v>341</v>
      </c>
      <c r="G237" s="196">
        <v>354</v>
      </c>
      <c r="H237" s="211"/>
    </row>
    <row r="238" spans="1:8" ht="31.2">
      <c r="A238" s="192" t="s">
        <v>359</v>
      </c>
      <c r="B238" s="210">
        <v>907</v>
      </c>
      <c r="C238" s="193">
        <v>7</v>
      </c>
      <c r="D238" s="193">
        <v>9</v>
      </c>
      <c r="E238" s="194" t="s">
        <v>633</v>
      </c>
      <c r="F238" s="195" t="s">
        <v>360</v>
      </c>
      <c r="G238" s="196">
        <v>354</v>
      </c>
      <c r="H238" s="211"/>
    </row>
    <row r="239" spans="1:8" ht="46.8">
      <c r="A239" s="192" t="s">
        <v>675</v>
      </c>
      <c r="B239" s="210">
        <v>907</v>
      </c>
      <c r="C239" s="193">
        <v>7</v>
      </c>
      <c r="D239" s="193">
        <v>9</v>
      </c>
      <c r="E239" s="194" t="s">
        <v>676</v>
      </c>
      <c r="F239" s="195" t="s">
        <v>341</v>
      </c>
      <c r="G239" s="196">
        <v>37.4</v>
      </c>
      <c r="H239" s="211"/>
    </row>
    <row r="240" spans="1:8" ht="31.2">
      <c r="A240" s="192" t="s">
        <v>677</v>
      </c>
      <c r="B240" s="210">
        <v>907</v>
      </c>
      <c r="C240" s="193">
        <v>7</v>
      </c>
      <c r="D240" s="193">
        <v>9</v>
      </c>
      <c r="E240" s="194" t="s">
        <v>678</v>
      </c>
      <c r="F240" s="195" t="s">
        <v>341</v>
      </c>
      <c r="G240" s="196">
        <v>26</v>
      </c>
      <c r="H240" s="211"/>
    </row>
    <row r="241" spans="1:8" ht="31.2">
      <c r="A241" s="192" t="s">
        <v>374</v>
      </c>
      <c r="B241" s="210">
        <v>907</v>
      </c>
      <c r="C241" s="193">
        <v>7</v>
      </c>
      <c r="D241" s="193">
        <v>9</v>
      </c>
      <c r="E241" s="194" t="s">
        <v>679</v>
      </c>
      <c r="F241" s="195" t="s">
        <v>341</v>
      </c>
      <c r="G241" s="196">
        <v>26</v>
      </c>
      <c r="H241" s="211"/>
    </row>
    <row r="242" spans="1:8" ht="31.2">
      <c r="A242" s="192" t="s">
        <v>359</v>
      </c>
      <c r="B242" s="210">
        <v>907</v>
      </c>
      <c r="C242" s="193">
        <v>7</v>
      </c>
      <c r="D242" s="193">
        <v>9</v>
      </c>
      <c r="E242" s="194" t="s">
        <v>679</v>
      </c>
      <c r="F242" s="195" t="s">
        <v>360</v>
      </c>
      <c r="G242" s="196">
        <v>26</v>
      </c>
      <c r="H242" s="211"/>
    </row>
    <row r="243" spans="1:8" ht="31.2">
      <c r="A243" s="192" t="s">
        <v>680</v>
      </c>
      <c r="B243" s="210">
        <v>907</v>
      </c>
      <c r="C243" s="193">
        <v>7</v>
      </c>
      <c r="D243" s="193">
        <v>9</v>
      </c>
      <c r="E243" s="194" t="s">
        <v>681</v>
      </c>
      <c r="F243" s="195" t="s">
        <v>341</v>
      </c>
      <c r="G243" s="196">
        <v>11.4</v>
      </c>
      <c r="H243" s="211"/>
    </row>
    <row r="244" spans="1:8" ht="31.2">
      <c r="A244" s="192" t="s">
        <v>374</v>
      </c>
      <c r="B244" s="210">
        <v>907</v>
      </c>
      <c r="C244" s="193">
        <v>7</v>
      </c>
      <c r="D244" s="193">
        <v>9</v>
      </c>
      <c r="E244" s="194" t="s">
        <v>682</v>
      </c>
      <c r="F244" s="195" t="s">
        <v>341</v>
      </c>
      <c r="G244" s="196">
        <v>11.4</v>
      </c>
      <c r="H244" s="211"/>
    </row>
    <row r="245" spans="1:8" ht="31.2">
      <c r="A245" s="192" t="s">
        <v>359</v>
      </c>
      <c r="B245" s="210">
        <v>907</v>
      </c>
      <c r="C245" s="193">
        <v>7</v>
      </c>
      <c r="D245" s="193">
        <v>9</v>
      </c>
      <c r="E245" s="194" t="s">
        <v>682</v>
      </c>
      <c r="F245" s="195" t="s">
        <v>360</v>
      </c>
      <c r="G245" s="196">
        <v>11.4</v>
      </c>
      <c r="H245" s="211"/>
    </row>
    <row r="246" spans="1:8" ht="46.8">
      <c r="A246" s="192" t="s">
        <v>535</v>
      </c>
      <c r="B246" s="210">
        <v>907</v>
      </c>
      <c r="C246" s="193">
        <v>7</v>
      </c>
      <c r="D246" s="193">
        <v>9</v>
      </c>
      <c r="E246" s="194" t="s">
        <v>536</v>
      </c>
      <c r="F246" s="195" t="s">
        <v>341</v>
      </c>
      <c r="G246" s="196">
        <v>15</v>
      </c>
      <c r="H246" s="211"/>
    </row>
    <row r="247" spans="1:8" ht="31.2">
      <c r="A247" s="192" t="s">
        <v>537</v>
      </c>
      <c r="B247" s="210">
        <v>907</v>
      </c>
      <c r="C247" s="193">
        <v>7</v>
      </c>
      <c r="D247" s="193">
        <v>9</v>
      </c>
      <c r="E247" s="194" t="s">
        <v>538</v>
      </c>
      <c r="F247" s="195" t="s">
        <v>341</v>
      </c>
      <c r="G247" s="196">
        <v>15</v>
      </c>
      <c r="H247" s="211"/>
    </row>
    <row r="248" spans="1:8" ht="62.4">
      <c r="A248" s="192" t="s">
        <v>683</v>
      </c>
      <c r="B248" s="210">
        <v>907</v>
      </c>
      <c r="C248" s="193">
        <v>7</v>
      </c>
      <c r="D248" s="193">
        <v>9</v>
      </c>
      <c r="E248" s="194" t="s">
        <v>684</v>
      </c>
      <c r="F248" s="195" t="s">
        <v>341</v>
      </c>
      <c r="G248" s="196">
        <v>15</v>
      </c>
      <c r="H248" s="211"/>
    </row>
    <row r="249" spans="1:8" ht="31.2">
      <c r="A249" s="192" t="s">
        <v>359</v>
      </c>
      <c r="B249" s="210">
        <v>907</v>
      </c>
      <c r="C249" s="193">
        <v>7</v>
      </c>
      <c r="D249" s="193">
        <v>9</v>
      </c>
      <c r="E249" s="194" t="s">
        <v>684</v>
      </c>
      <c r="F249" s="195" t="s">
        <v>360</v>
      </c>
      <c r="G249" s="196">
        <v>15</v>
      </c>
      <c r="H249" s="211"/>
    </row>
    <row r="250" spans="1:8">
      <c r="A250" s="192" t="s">
        <v>713</v>
      </c>
      <c r="B250" s="210">
        <v>907</v>
      </c>
      <c r="C250" s="193">
        <v>10</v>
      </c>
      <c r="D250" s="193">
        <v>0</v>
      </c>
      <c r="E250" s="194" t="s">
        <v>341</v>
      </c>
      <c r="F250" s="195" t="s">
        <v>341</v>
      </c>
      <c r="G250" s="196">
        <v>5900.7</v>
      </c>
      <c r="H250" s="211"/>
    </row>
    <row r="251" spans="1:8">
      <c r="A251" s="192" t="s">
        <v>740</v>
      </c>
      <c r="B251" s="210">
        <v>907</v>
      </c>
      <c r="C251" s="193">
        <v>10</v>
      </c>
      <c r="D251" s="193">
        <v>4</v>
      </c>
      <c r="E251" s="194" t="s">
        <v>341</v>
      </c>
      <c r="F251" s="195" t="s">
        <v>341</v>
      </c>
      <c r="G251" s="196">
        <v>5900.7</v>
      </c>
      <c r="H251" s="211"/>
    </row>
    <row r="252" spans="1:8" ht="31.2">
      <c r="A252" s="192" t="s">
        <v>343</v>
      </c>
      <c r="B252" s="210">
        <v>907</v>
      </c>
      <c r="C252" s="193">
        <v>10</v>
      </c>
      <c r="D252" s="193">
        <v>4</v>
      </c>
      <c r="E252" s="194" t="s">
        <v>344</v>
      </c>
      <c r="F252" s="195" t="s">
        <v>341</v>
      </c>
      <c r="G252" s="196">
        <v>5900.7</v>
      </c>
      <c r="H252" s="211"/>
    </row>
    <row r="253" spans="1:8" ht="31.2">
      <c r="A253" s="192" t="s">
        <v>406</v>
      </c>
      <c r="B253" s="210">
        <v>907</v>
      </c>
      <c r="C253" s="193">
        <v>10</v>
      </c>
      <c r="D253" s="193">
        <v>4</v>
      </c>
      <c r="E253" s="194" t="s">
        <v>407</v>
      </c>
      <c r="F253" s="195" t="s">
        <v>341</v>
      </c>
      <c r="G253" s="196">
        <v>5900.7</v>
      </c>
      <c r="H253" s="211"/>
    </row>
    <row r="254" spans="1:8" ht="46.8">
      <c r="A254" s="192" t="s">
        <v>741</v>
      </c>
      <c r="B254" s="210">
        <v>907</v>
      </c>
      <c r="C254" s="193">
        <v>10</v>
      </c>
      <c r="D254" s="193">
        <v>4</v>
      </c>
      <c r="E254" s="194" t="s">
        <v>742</v>
      </c>
      <c r="F254" s="195" t="s">
        <v>341</v>
      </c>
      <c r="G254" s="196">
        <v>5900.7</v>
      </c>
      <c r="H254" s="211"/>
    </row>
    <row r="255" spans="1:8">
      <c r="A255" s="192" t="s">
        <v>426</v>
      </c>
      <c r="B255" s="210">
        <v>907</v>
      </c>
      <c r="C255" s="193">
        <v>10</v>
      </c>
      <c r="D255" s="193">
        <v>4</v>
      </c>
      <c r="E255" s="194" t="s">
        <v>742</v>
      </c>
      <c r="F255" s="195" t="s">
        <v>427</v>
      </c>
      <c r="G255" s="196">
        <v>5900.7</v>
      </c>
      <c r="H255" s="211"/>
    </row>
    <row r="256" spans="1:8" s="191" customFormat="1">
      <c r="A256" s="186" t="s">
        <v>797</v>
      </c>
      <c r="B256" s="209">
        <v>910</v>
      </c>
      <c r="C256" s="187">
        <v>0</v>
      </c>
      <c r="D256" s="187">
        <v>0</v>
      </c>
      <c r="E256" s="188" t="s">
        <v>341</v>
      </c>
      <c r="F256" s="189" t="s">
        <v>341</v>
      </c>
      <c r="G256" s="190">
        <v>36712</v>
      </c>
      <c r="H256" s="208"/>
    </row>
    <row r="257" spans="1:8">
      <c r="A257" s="192" t="s">
        <v>340</v>
      </c>
      <c r="B257" s="210">
        <v>910</v>
      </c>
      <c r="C257" s="193">
        <v>1</v>
      </c>
      <c r="D257" s="193">
        <v>0</v>
      </c>
      <c r="E257" s="194" t="s">
        <v>341</v>
      </c>
      <c r="F257" s="195" t="s">
        <v>341</v>
      </c>
      <c r="G257" s="196">
        <v>25884.799999999999</v>
      </c>
      <c r="H257" s="211"/>
    </row>
    <row r="258" spans="1:8" ht="46.8">
      <c r="A258" s="192" t="s">
        <v>381</v>
      </c>
      <c r="B258" s="210">
        <v>910</v>
      </c>
      <c r="C258" s="193">
        <v>1</v>
      </c>
      <c r="D258" s="193">
        <v>6</v>
      </c>
      <c r="E258" s="194" t="s">
        <v>341</v>
      </c>
      <c r="F258" s="195" t="s">
        <v>341</v>
      </c>
      <c r="G258" s="196">
        <v>8433.2000000000007</v>
      </c>
      <c r="H258" s="211"/>
    </row>
    <row r="259" spans="1:8" ht="31.2">
      <c r="A259" s="192" t="s">
        <v>343</v>
      </c>
      <c r="B259" s="210">
        <v>910</v>
      </c>
      <c r="C259" s="193">
        <v>1</v>
      </c>
      <c r="D259" s="193">
        <v>6</v>
      </c>
      <c r="E259" s="194" t="s">
        <v>344</v>
      </c>
      <c r="F259" s="195" t="s">
        <v>341</v>
      </c>
      <c r="G259" s="196">
        <v>8423.2999999999993</v>
      </c>
      <c r="H259" s="211"/>
    </row>
    <row r="260" spans="1:8">
      <c r="A260" s="192" t="s">
        <v>355</v>
      </c>
      <c r="B260" s="210">
        <v>910</v>
      </c>
      <c r="C260" s="193">
        <v>1</v>
      </c>
      <c r="D260" s="193">
        <v>6</v>
      </c>
      <c r="E260" s="194" t="s">
        <v>356</v>
      </c>
      <c r="F260" s="195" t="s">
        <v>341</v>
      </c>
      <c r="G260" s="196">
        <v>8423.2999999999993</v>
      </c>
      <c r="H260" s="211"/>
    </row>
    <row r="261" spans="1:8" ht="31.2">
      <c r="A261" s="192" t="s">
        <v>347</v>
      </c>
      <c r="B261" s="210">
        <v>910</v>
      </c>
      <c r="C261" s="193">
        <v>1</v>
      </c>
      <c r="D261" s="193">
        <v>6</v>
      </c>
      <c r="E261" s="194" t="s">
        <v>357</v>
      </c>
      <c r="F261" s="195" t="s">
        <v>341</v>
      </c>
      <c r="G261" s="196">
        <v>1589.6</v>
      </c>
      <c r="H261" s="211"/>
    </row>
    <row r="262" spans="1:8" ht="62.4" customHeight="1">
      <c r="A262" s="192" t="s">
        <v>349</v>
      </c>
      <c r="B262" s="210">
        <v>910</v>
      </c>
      <c r="C262" s="193">
        <v>1</v>
      </c>
      <c r="D262" s="193">
        <v>6</v>
      </c>
      <c r="E262" s="194" t="s">
        <v>357</v>
      </c>
      <c r="F262" s="195" t="s">
        <v>350</v>
      </c>
      <c r="G262" s="196">
        <v>1589.6</v>
      </c>
      <c r="H262" s="211"/>
    </row>
    <row r="263" spans="1:8" ht="31.2">
      <c r="A263" s="192" t="s">
        <v>351</v>
      </c>
      <c r="B263" s="210">
        <v>910</v>
      </c>
      <c r="C263" s="193">
        <v>1</v>
      </c>
      <c r="D263" s="193">
        <v>6</v>
      </c>
      <c r="E263" s="194" t="s">
        <v>358</v>
      </c>
      <c r="F263" s="195" t="s">
        <v>341</v>
      </c>
      <c r="G263" s="196">
        <v>6173.8</v>
      </c>
      <c r="H263" s="211"/>
    </row>
    <row r="264" spans="1:8" ht="62.4" customHeight="1">
      <c r="A264" s="192" t="s">
        <v>349</v>
      </c>
      <c r="B264" s="210">
        <v>910</v>
      </c>
      <c r="C264" s="193">
        <v>1</v>
      </c>
      <c r="D264" s="193">
        <v>6</v>
      </c>
      <c r="E264" s="194" t="s">
        <v>358</v>
      </c>
      <c r="F264" s="195" t="s">
        <v>350</v>
      </c>
      <c r="G264" s="196">
        <v>4871.8999999999996</v>
      </c>
      <c r="H264" s="211"/>
    </row>
    <row r="265" spans="1:8" ht="31.2">
      <c r="A265" s="192" t="s">
        <v>359</v>
      </c>
      <c r="B265" s="210">
        <v>910</v>
      </c>
      <c r="C265" s="193">
        <v>1</v>
      </c>
      <c r="D265" s="193">
        <v>6</v>
      </c>
      <c r="E265" s="194" t="s">
        <v>358</v>
      </c>
      <c r="F265" s="195" t="s">
        <v>360</v>
      </c>
      <c r="G265" s="196">
        <v>1301</v>
      </c>
      <c r="H265" s="211"/>
    </row>
    <row r="266" spans="1:8">
      <c r="A266" s="192" t="s">
        <v>361</v>
      </c>
      <c r="B266" s="210">
        <v>910</v>
      </c>
      <c r="C266" s="193">
        <v>1</v>
      </c>
      <c r="D266" s="193">
        <v>6</v>
      </c>
      <c r="E266" s="194" t="s">
        <v>358</v>
      </c>
      <c r="F266" s="195" t="s">
        <v>362</v>
      </c>
      <c r="G266" s="196">
        <v>0.9</v>
      </c>
      <c r="H266" s="211"/>
    </row>
    <row r="267" spans="1:8" ht="46.8">
      <c r="A267" s="192" t="s">
        <v>156</v>
      </c>
      <c r="B267" s="210">
        <v>910</v>
      </c>
      <c r="C267" s="193">
        <v>1</v>
      </c>
      <c r="D267" s="193">
        <v>6</v>
      </c>
      <c r="E267" s="194" t="s">
        <v>363</v>
      </c>
      <c r="F267" s="195" t="s">
        <v>341</v>
      </c>
      <c r="G267" s="196">
        <v>659.9</v>
      </c>
      <c r="H267" s="211"/>
    </row>
    <row r="268" spans="1:8" ht="62.4" customHeight="1">
      <c r="A268" s="192" t="s">
        <v>349</v>
      </c>
      <c r="B268" s="210">
        <v>910</v>
      </c>
      <c r="C268" s="193">
        <v>1</v>
      </c>
      <c r="D268" s="193">
        <v>6</v>
      </c>
      <c r="E268" s="194" t="s">
        <v>363</v>
      </c>
      <c r="F268" s="195" t="s">
        <v>350</v>
      </c>
      <c r="G268" s="196">
        <v>659.9</v>
      </c>
      <c r="H268" s="211"/>
    </row>
    <row r="269" spans="1:8" ht="46.95" customHeight="1">
      <c r="A269" s="192" t="s">
        <v>387</v>
      </c>
      <c r="B269" s="210">
        <v>910</v>
      </c>
      <c r="C269" s="193">
        <v>1</v>
      </c>
      <c r="D269" s="193">
        <v>6</v>
      </c>
      <c r="E269" s="194" t="s">
        <v>388</v>
      </c>
      <c r="F269" s="195" t="s">
        <v>341</v>
      </c>
      <c r="G269" s="196">
        <v>9.9</v>
      </c>
      <c r="H269" s="211"/>
    </row>
    <row r="270" spans="1:8" ht="78">
      <c r="A270" s="192" t="s">
        <v>389</v>
      </c>
      <c r="B270" s="210">
        <v>910</v>
      </c>
      <c r="C270" s="193">
        <v>1</v>
      </c>
      <c r="D270" s="193">
        <v>6</v>
      </c>
      <c r="E270" s="194" t="s">
        <v>390</v>
      </c>
      <c r="F270" s="195" t="s">
        <v>341</v>
      </c>
      <c r="G270" s="196">
        <v>9.9</v>
      </c>
      <c r="H270" s="211"/>
    </row>
    <row r="271" spans="1:8" ht="31.2">
      <c r="A271" s="192" t="s">
        <v>374</v>
      </c>
      <c r="B271" s="210">
        <v>910</v>
      </c>
      <c r="C271" s="193">
        <v>1</v>
      </c>
      <c r="D271" s="193">
        <v>6</v>
      </c>
      <c r="E271" s="194" t="s">
        <v>391</v>
      </c>
      <c r="F271" s="195" t="s">
        <v>341</v>
      </c>
      <c r="G271" s="196">
        <v>9.9</v>
      </c>
      <c r="H271" s="211"/>
    </row>
    <row r="272" spans="1:8" ht="31.2">
      <c r="A272" s="192" t="s">
        <v>359</v>
      </c>
      <c r="B272" s="210">
        <v>910</v>
      </c>
      <c r="C272" s="193">
        <v>1</v>
      </c>
      <c r="D272" s="193">
        <v>6</v>
      </c>
      <c r="E272" s="194" t="s">
        <v>391</v>
      </c>
      <c r="F272" s="195" t="s">
        <v>360</v>
      </c>
      <c r="G272" s="196">
        <v>9.9</v>
      </c>
      <c r="H272" s="211"/>
    </row>
    <row r="273" spans="1:8">
      <c r="A273" s="192" t="s">
        <v>403</v>
      </c>
      <c r="B273" s="210">
        <v>910</v>
      </c>
      <c r="C273" s="193">
        <v>1</v>
      </c>
      <c r="D273" s="193">
        <v>13</v>
      </c>
      <c r="E273" s="194" t="s">
        <v>341</v>
      </c>
      <c r="F273" s="195" t="s">
        <v>341</v>
      </c>
      <c r="G273" s="196">
        <v>17451.599999999999</v>
      </c>
      <c r="H273" s="211"/>
    </row>
    <row r="274" spans="1:8">
      <c r="A274" s="192" t="s">
        <v>430</v>
      </c>
      <c r="B274" s="210">
        <v>910</v>
      </c>
      <c r="C274" s="193">
        <v>1</v>
      </c>
      <c r="D274" s="193">
        <v>13</v>
      </c>
      <c r="E274" s="194" t="s">
        <v>431</v>
      </c>
      <c r="F274" s="195" t="s">
        <v>341</v>
      </c>
      <c r="G274" s="196">
        <v>17441.5</v>
      </c>
      <c r="H274" s="211"/>
    </row>
    <row r="275" spans="1:8" ht="31.2">
      <c r="A275" s="192" t="s">
        <v>432</v>
      </c>
      <c r="B275" s="210">
        <v>910</v>
      </c>
      <c r="C275" s="193">
        <v>1</v>
      </c>
      <c r="D275" s="193">
        <v>13</v>
      </c>
      <c r="E275" s="194" t="s">
        <v>433</v>
      </c>
      <c r="F275" s="195" t="s">
        <v>341</v>
      </c>
      <c r="G275" s="196">
        <v>11148.9</v>
      </c>
      <c r="H275" s="211"/>
    </row>
    <row r="276" spans="1:8" ht="62.4" customHeight="1">
      <c r="A276" s="192" t="s">
        <v>349</v>
      </c>
      <c r="B276" s="210">
        <v>910</v>
      </c>
      <c r="C276" s="193">
        <v>1</v>
      </c>
      <c r="D276" s="193">
        <v>13</v>
      </c>
      <c r="E276" s="194" t="s">
        <v>433</v>
      </c>
      <c r="F276" s="195" t="s">
        <v>350</v>
      </c>
      <c r="G276" s="196">
        <v>10331.4</v>
      </c>
      <c r="H276" s="211"/>
    </row>
    <row r="277" spans="1:8" ht="31.2">
      <c r="A277" s="192" t="s">
        <v>359</v>
      </c>
      <c r="B277" s="210">
        <v>910</v>
      </c>
      <c r="C277" s="193">
        <v>1</v>
      </c>
      <c r="D277" s="193">
        <v>13</v>
      </c>
      <c r="E277" s="194" t="s">
        <v>433</v>
      </c>
      <c r="F277" s="195" t="s">
        <v>360</v>
      </c>
      <c r="G277" s="196">
        <v>814.8</v>
      </c>
      <c r="H277" s="211"/>
    </row>
    <row r="278" spans="1:8">
      <c r="A278" s="192" t="s">
        <v>361</v>
      </c>
      <c r="B278" s="210">
        <v>910</v>
      </c>
      <c r="C278" s="193">
        <v>1</v>
      </c>
      <c r="D278" s="193">
        <v>13</v>
      </c>
      <c r="E278" s="194" t="s">
        <v>433</v>
      </c>
      <c r="F278" s="195" t="s">
        <v>362</v>
      </c>
      <c r="G278" s="196">
        <v>2.7</v>
      </c>
      <c r="H278" s="211"/>
    </row>
    <row r="279" spans="1:8" ht="46.8">
      <c r="A279" s="192" t="s">
        <v>156</v>
      </c>
      <c r="B279" s="210">
        <v>910</v>
      </c>
      <c r="C279" s="193">
        <v>1</v>
      </c>
      <c r="D279" s="193">
        <v>13</v>
      </c>
      <c r="E279" s="194" t="s">
        <v>434</v>
      </c>
      <c r="F279" s="195" t="s">
        <v>341</v>
      </c>
      <c r="G279" s="196">
        <v>6292.6</v>
      </c>
      <c r="H279" s="211"/>
    </row>
    <row r="280" spans="1:8" ht="62.4" customHeight="1">
      <c r="A280" s="192" t="s">
        <v>349</v>
      </c>
      <c r="B280" s="210">
        <v>910</v>
      </c>
      <c r="C280" s="193">
        <v>1</v>
      </c>
      <c r="D280" s="193">
        <v>13</v>
      </c>
      <c r="E280" s="194" t="s">
        <v>434</v>
      </c>
      <c r="F280" s="195" t="s">
        <v>350</v>
      </c>
      <c r="G280" s="196">
        <v>6292.6</v>
      </c>
      <c r="H280" s="211"/>
    </row>
    <row r="281" spans="1:8" ht="47.4" customHeight="1">
      <c r="A281" s="192" t="s">
        <v>387</v>
      </c>
      <c r="B281" s="210">
        <v>910</v>
      </c>
      <c r="C281" s="193">
        <v>1</v>
      </c>
      <c r="D281" s="193">
        <v>13</v>
      </c>
      <c r="E281" s="194" t="s">
        <v>388</v>
      </c>
      <c r="F281" s="195" t="s">
        <v>341</v>
      </c>
      <c r="G281" s="196">
        <v>10.1</v>
      </c>
      <c r="H281" s="211"/>
    </row>
    <row r="282" spans="1:8" ht="78">
      <c r="A282" s="192" t="s">
        <v>389</v>
      </c>
      <c r="B282" s="210">
        <v>910</v>
      </c>
      <c r="C282" s="193">
        <v>1</v>
      </c>
      <c r="D282" s="193">
        <v>13</v>
      </c>
      <c r="E282" s="194" t="s">
        <v>390</v>
      </c>
      <c r="F282" s="195" t="s">
        <v>341</v>
      </c>
      <c r="G282" s="196">
        <v>10.1</v>
      </c>
      <c r="H282" s="211"/>
    </row>
    <row r="283" spans="1:8" ht="31.2">
      <c r="A283" s="192" t="s">
        <v>374</v>
      </c>
      <c r="B283" s="210">
        <v>910</v>
      </c>
      <c r="C283" s="193">
        <v>1</v>
      </c>
      <c r="D283" s="193">
        <v>13</v>
      </c>
      <c r="E283" s="194" t="s">
        <v>391</v>
      </c>
      <c r="F283" s="195" t="s">
        <v>341</v>
      </c>
      <c r="G283" s="196">
        <v>10.1</v>
      </c>
      <c r="H283" s="211"/>
    </row>
    <row r="284" spans="1:8" ht="31.2">
      <c r="A284" s="192" t="s">
        <v>359</v>
      </c>
      <c r="B284" s="210">
        <v>910</v>
      </c>
      <c r="C284" s="193">
        <v>1</v>
      </c>
      <c r="D284" s="193">
        <v>13</v>
      </c>
      <c r="E284" s="194" t="s">
        <v>391</v>
      </c>
      <c r="F284" s="195" t="s">
        <v>360</v>
      </c>
      <c r="G284" s="196">
        <v>10.1</v>
      </c>
      <c r="H284" s="211"/>
    </row>
    <row r="285" spans="1:8">
      <c r="A285" s="192" t="s">
        <v>509</v>
      </c>
      <c r="B285" s="210">
        <v>910</v>
      </c>
      <c r="C285" s="193">
        <v>7</v>
      </c>
      <c r="D285" s="193">
        <v>0</v>
      </c>
      <c r="E285" s="194" t="s">
        <v>341</v>
      </c>
      <c r="F285" s="195" t="s">
        <v>341</v>
      </c>
      <c r="G285" s="196">
        <v>50</v>
      </c>
      <c r="H285" s="211"/>
    </row>
    <row r="286" spans="1:8" ht="31.2">
      <c r="A286" s="192" t="s">
        <v>604</v>
      </c>
      <c r="B286" s="210">
        <v>910</v>
      </c>
      <c r="C286" s="193">
        <v>7</v>
      </c>
      <c r="D286" s="193">
        <v>5</v>
      </c>
      <c r="E286" s="194" t="s">
        <v>341</v>
      </c>
      <c r="F286" s="195" t="s">
        <v>341</v>
      </c>
      <c r="G286" s="196">
        <v>50</v>
      </c>
      <c r="H286" s="211"/>
    </row>
    <row r="287" spans="1:8" ht="46.2" customHeight="1">
      <c r="A287" s="192" t="s">
        <v>387</v>
      </c>
      <c r="B287" s="210">
        <v>910</v>
      </c>
      <c r="C287" s="193">
        <v>7</v>
      </c>
      <c r="D287" s="193">
        <v>5</v>
      </c>
      <c r="E287" s="194" t="s">
        <v>388</v>
      </c>
      <c r="F287" s="195" t="s">
        <v>341</v>
      </c>
      <c r="G287" s="196">
        <v>50</v>
      </c>
      <c r="H287" s="211"/>
    </row>
    <row r="288" spans="1:8" ht="46.8">
      <c r="A288" s="192" t="s">
        <v>609</v>
      </c>
      <c r="B288" s="210">
        <v>910</v>
      </c>
      <c r="C288" s="193">
        <v>7</v>
      </c>
      <c r="D288" s="193">
        <v>5</v>
      </c>
      <c r="E288" s="194" t="s">
        <v>610</v>
      </c>
      <c r="F288" s="195" t="s">
        <v>341</v>
      </c>
      <c r="G288" s="196">
        <v>50</v>
      </c>
      <c r="H288" s="211"/>
    </row>
    <row r="289" spans="1:8" ht="31.2">
      <c r="A289" s="192" t="s">
        <v>374</v>
      </c>
      <c r="B289" s="210">
        <v>910</v>
      </c>
      <c r="C289" s="193">
        <v>7</v>
      </c>
      <c r="D289" s="193">
        <v>5</v>
      </c>
      <c r="E289" s="194" t="s">
        <v>611</v>
      </c>
      <c r="F289" s="195" t="s">
        <v>341</v>
      </c>
      <c r="G289" s="196">
        <v>50</v>
      </c>
      <c r="H289" s="211"/>
    </row>
    <row r="290" spans="1:8" ht="31.2">
      <c r="A290" s="192" t="s">
        <v>359</v>
      </c>
      <c r="B290" s="210">
        <v>910</v>
      </c>
      <c r="C290" s="193">
        <v>7</v>
      </c>
      <c r="D290" s="193">
        <v>5</v>
      </c>
      <c r="E290" s="194" t="s">
        <v>611</v>
      </c>
      <c r="F290" s="195" t="s">
        <v>360</v>
      </c>
      <c r="G290" s="196">
        <v>50</v>
      </c>
      <c r="H290" s="211"/>
    </row>
    <row r="291" spans="1:8" ht="31.2">
      <c r="A291" s="192" t="s">
        <v>773</v>
      </c>
      <c r="B291" s="210">
        <v>910</v>
      </c>
      <c r="C291" s="193">
        <v>13</v>
      </c>
      <c r="D291" s="193">
        <v>0</v>
      </c>
      <c r="E291" s="194" t="s">
        <v>341</v>
      </c>
      <c r="F291" s="195" t="s">
        <v>341</v>
      </c>
      <c r="G291" s="196">
        <v>2169.1999999999998</v>
      </c>
      <c r="H291" s="211"/>
    </row>
    <row r="292" spans="1:8" ht="31.2">
      <c r="A292" s="192" t="s">
        <v>774</v>
      </c>
      <c r="B292" s="210">
        <v>910</v>
      </c>
      <c r="C292" s="193">
        <v>13</v>
      </c>
      <c r="D292" s="193">
        <v>1</v>
      </c>
      <c r="E292" s="194" t="s">
        <v>341</v>
      </c>
      <c r="F292" s="195" t="s">
        <v>341</v>
      </c>
      <c r="G292" s="196">
        <v>2169.1999999999998</v>
      </c>
      <c r="H292" s="211"/>
    </row>
    <row r="293" spans="1:8">
      <c r="A293" s="192" t="s">
        <v>775</v>
      </c>
      <c r="B293" s="210">
        <v>910</v>
      </c>
      <c r="C293" s="193">
        <v>13</v>
      </c>
      <c r="D293" s="193">
        <v>1</v>
      </c>
      <c r="E293" s="194" t="s">
        <v>776</v>
      </c>
      <c r="F293" s="195" t="s">
        <v>341</v>
      </c>
      <c r="G293" s="196">
        <v>2169.1999999999998</v>
      </c>
      <c r="H293" s="211"/>
    </row>
    <row r="294" spans="1:8">
      <c r="A294" s="192" t="s">
        <v>777</v>
      </c>
      <c r="B294" s="210">
        <v>910</v>
      </c>
      <c r="C294" s="193">
        <v>13</v>
      </c>
      <c r="D294" s="193">
        <v>1</v>
      </c>
      <c r="E294" s="194" t="s">
        <v>778</v>
      </c>
      <c r="F294" s="195" t="s">
        <v>341</v>
      </c>
      <c r="G294" s="196">
        <v>2169.1999999999998</v>
      </c>
      <c r="H294" s="211"/>
    </row>
    <row r="295" spans="1:8" ht="17.399999999999999" customHeight="1">
      <c r="A295" s="192" t="s">
        <v>779</v>
      </c>
      <c r="B295" s="210">
        <v>910</v>
      </c>
      <c r="C295" s="193">
        <v>13</v>
      </c>
      <c r="D295" s="193">
        <v>1</v>
      </c>
      <c r="E295" s="194" t="s">
        <v>778</v>
      </c>
      <c r="F295" s="195" t="s">
        <v>780</v>
      </c>
      <c r="G295" s="196">
        <v>2169.1999999999998</v>
      </c>
      <c r="H295" s="211"/>
    </row>
    <row r="296" spans="1:8" ht="46.8">
      <c r="A296" s="192" t="s">
        <v>781</v>
      </c>
      <c r="B296" s="210">
        <v>910</v>
      </c>
      <c r="C296" s="193">
        <v>14</v>
      </c>
      <c r="D296" s="193">
        <v>0</v>
      </c>
      <c r="E296" s="194" t="s">
        <v>341</v>
      </c>
      <c r="F296" s="195" t="s">
        <v>341</v>
      </c>
      <c r="G296" s="196">
        <v>8608</v>
      </c>
      <c r="H296" s="211"/>
    </row>
    <row r="297" spans="1:8" ht="46.8">
      <c r="A297" s="192" t="s">
        <v>782</v>
      </c>
      <c r="B297" s="210">
        <v>910</v>
      </c>
      <c r="C297" s="193">
        <v>14</v>
      </c>
      <c r="D297" s="193">
        <v>1</v>
      </c>
      <c r="E297" s="194" t="s">
        <v>341</v>
      </c>
      <c r="F297" s="195" t="s">
        <v>341</v>
      </c>
      <c r="G297" s="196">
        <v>8608</v>
      </c>
      <c r="H297" s="211"/>
    </row>
    <row r="298" spans="1:8" ht="31.2">
      <c r="A298" s="192" t="s">
        <v>783</v>
      </c>
      <c r="B298" s="210">
        <v>910</v>
      </c>
      <c r="C298" s="193">
        <v>14</v>
      </c>
      <c r="D298" s="193">
        <v>1</v>
      </c>
      <c r="E298" s="194" t="s">
        <v>784</v>
      </c>
      <c r="F298" s="195" t="s">
        <v>341</v>
      </c>
      <c r="G298" s="196">
        <v>8608</v>
      </c>
      <c r="H298" s="211"/>
    </row>
    <row r="299" spans="1:8" ht="31.2">
      <c r="A299" s="192" t="s">
        <v>785</v>
      </c>
      <c r="B299" s="210">
        <v>910</v>
      </c>
      <c r="C299" s="193">
        <v>14</v>
      </c>
      <c r="D299" s="193">
        <v>1</v>
      </c>
      <c r="E299" s="194" t="s">
        <v>786</v>
      </c>
      <c r="F299" s="195" t="s">
        <v>341</v>
      </c>
      <c r="G299" s="196">
        <v>8608</v>
      </c>
      <c r="H299" s="211"/>
    </row>
    <row r="300" spans="1:8" ht="46.8">
      <c r="A300" s="192" t="s">
        <v>787</v>
      </c>
      <c r="B300" s="210">
        <v>910</v>
      </c>
      <c r="C300" s="193">
        <v>14</v>
      </c>
      <c r="D300" s="193">
        <v>1</v>
      </c>
      <c r="E300" s="194" t="s">
        <v>788</v>
      </c>
      <c r="F300" s="195" t="s">
        <v>341</v>
      </c>
      <c r="G300" s="196">
        <v>8608</v>
      </c>
      <c r="H300" s="211"/>
    </row>
    <row r="301" spans="1:8">
      <c r="A301" s="192" t="s">
        <v>789</v>
      </c>
      <c r="B301" s="210">
        <v>910</v>
      </c>
      <c r="C301" s="193">
        <v>14</v>
      </c>
      <c r="D301" s="193">
        <v>1</v>
      </c>
      <c r="E301" s="194" t="s">
        <v>788</v>
      </c>
      <c r="F301" s="195" t="s">
        <v>790</v>
      </c>
      <c r="G301" s="196">
        <v>8608</v>
      </c>
      <c r="H301" s="211"/>
    </row>
    <row r="302" spans="1:8" s="191" customFormat="1" ht="31.2">
      <c r="A302" s="186" t="s">
        <v>798</v>
      </c>
      <c r="B302" s="209">
        <v>913</v>
      </c>
      <c r="C302" s="187">
        <v>0</v>
      </c>
      <c r="D302" s="187">
        <v>0</v>
      </c>
      <c r="E302" s="188" t="s">
        <v>341</v>
      </c>
      <c r="F302" s="189" t="s">
        <v>341</v>
      </c>
      <c r="G302" s="190">
        <v>20097.5</v>
      </c>
      <c r="H302" s="208"/>
    </row>
    <row r="303" spans="1:8">
      <c r="A303" s="192" t="s">
        <v>340</v>
      </c>
      <c r="B303" s="210">
        <v>913</v>
      </c>
      <c r="C303" s="193">
        <v>1</v>
      </c>
      <c r="D303" s="193">
        <v>0</v>
      </c>
      <c r="E303" s="194" t="s">
        <v>341</v>
      </c>
      <c r="F303" s="195" t="s">
        <v>341</v>
      </c>
      <c r="G303" s="196">
        <v>17197.099999999999</v>
      </c>
      <c r="H303" s="211"/>
    </row>
    <row r="304" spans="1:8">
      <c r="A304" s="192" t="s">
        <v>403</v>
      </c>
      <c r="B304" s="210">
        <v>913</v>
      </c>
      <c r="C304" s="193">
        <v>1</v>
      </c>
      <c r="D304" s="193">
        <v>13</v>
      </c>
      <c r="E304" s="194" t="s">
        <v>341</v>
      </c>
      <c r="F304" s="195" t="s">
        <v>341</v>
      </c>
      <c r="G304" s="196">
        <v>17197.099999999999</v>
      </c>
      <c r="H304" s="211"/>
    </row>
    <row r="305" spans="1:8" ht="31.2">
      <c r="A305" s="192" t="s">
        <v>343</v>
      </c>
      <c r="B305" s="210">
        <v>913</v>
      </c>
      <c r="C305" s="193">
        <v>1</v>
      </c>
      <c r="D305" s="193">
        <v>13</v>
      </c>
      <c r="E305" s="194" t="s">
        <v>344</v>
      </c>
      <c r="F305" s="195" t="s">
        <v>341</v>
      </c>
      <c r="G305" s="196">
        <v>2667</v>
      </c>
      <c r="H305" s="211"/>
    </row>
    <row r="306" spans="1:8">
      <c r="A306" s="192" t="s">
        <v>355</v>
      </c>
      <c r="B306" s="210">
        <v>913</v>
      </c>
      <c r="C306" s="193">
        <v>1</v>
      </c>
      <c r="D306" s="193">
        <v>13</v>
      </c>
      <c r="E306" s="194" t="s">
        <v>356</v>
      </c>
      <c r="F306" s="195" t="s">
        <v>341</v>
      </c>
      <c r="G306" s="196">
        <v>2667</v>
      </c>
      <c r="H306" s="211"/>
    </row>
    <row r="307" spans="1:8" ht="31.2">
      <c r="A307" s="192" t="s">
        <v>347</v>
      </c>
      <c r="B307" s="210">
        <v>913</v>
      </c>
      <c r="C307" s="193">
        <v>1</v>
      </c>
      <c r="D307" s="193">
        <v>13</v>
      </c>
      <c r="E307" s="194" t="s">
        <v>357</v>
      </c>
      <c r="F307" s="195" t="s">
        <v>341</v>
      </c>
      <c r="G307" s="196">
        <v>465.8</v>
      </c>
      <c r="H307" s="211"/>
    </row>
    <row r="308" spans="1:8" ht="62.4" customHeight="1">
      <c r="A308" s="192" t="s">
        <v>349</v>
      </c>
      <c r="B308" s="210">
        <v>913</v>
      </c>
      <c r="C308" s="193">
        <v>1</v>
      </c>
      <c r="D308" s="193">
        <v>13</v>
      </c>
      <c r="E308" s="194" t="s">
        <v>357</v>
      </c>
      <c r="F308" s="195" t="s">
        <v>350</v>
      </c>
      <c r="G308" s="196">
        <v>465.8</v>
      </c>
      <c r="H308" s="211"/>
    </row>
    <row r="309" spans="1:8" ht="31.2">
      <c r="A309" s="192" t="s">
        <v>351</v>
      </c>
      <c r="B309" s="210">
        <v>913</v>
      </c>
      <c r="C309" s="193">
        <v>1</v>
      </c>
      <c r="D309" s="193">
        <v>13</v>
      </c>
      <c r="E309" s="194" t="s">
        <v>358</v>
      </c>
      <c r="F309" s="195" t="s">
        <v>341</v>
      </c>
      <c r="G309" s="196">
        <v>1647.1</v>
      </c>
      <c r="H309" s="211"/>
    </row>
    <row r="310" spans="1:8" ht="62.4" customHeight="1">
      <c r="A310" s="192" t="s">
        <v>349</v>
      </c>
      <c r="B310" s="210">
        <v>913</v>
      </c>
      <c r="C310" s="193">
        <v>1</v>
      </c>
      <c r="D310" s="193">
        <v>13</v>
      </c>
      <c r="E310" s="194" t="s">
        <v>358</v>
      </c>
      <c r="F310" s="195" t="s">
        <v>350</v>
      </c>
      <c r="G310" s="196">
        <v>1632.4</v>
      </c>
      <c r="H310" s="211"/>
    </row>
    <row r="311" spans="1:8" ht="31.2">
      <c r="A311" s="192" t="s">
        <v>359</v>
      </c>
      <c r="B311" s="210">
        <v>913</v>
      </c>
      <c r="C311" s="193">
        <v>1</v>
      </c>
      <c r="D311" s="193">
        <v>13</v>
      </c>
      <c r="E311" s="194" t="s">
        <v>358</v>
      </c>
      <c r="F311" s="195" t="s">
        <v>360</v>
      </c>
      <c r="G311" s="196">
        <v>14.6</v>
      </c>
      <c r="H311" s="211"/>
    </row>
    <row r="312" spans="1:8">
      <c r="A312" s="192" t="s">
        <v>361</v>
      </c>
      <c r="B312" s="210">
        <v>913</v>
      </c>
      <c r="C312" s="193">
        <v>1</v>
      </c>
      <c r="D312" s="193">
        <v>13</v>
      </c>
      <c r="E312" s="194" t="s">
        <v>358</v>
      </c>
      <c r="F312" s="195" t="s">
        <v>362</v>
      </c>
      <c r="G312" s="196">
        <v>0.1</v>
      </c>
      <c r="H312" s="211"/>
    </row>
    <row r="313" spans="1:8" ht="46.8">
      <c r="A313" s="192" t="s">
        <v>156</v>
      </c>
      <c r="B313" s="210">
        <v>913</v>
      </c>
      <c r="C313" s="193">
        <v>1</v>
      </c>
      <c r="D313" s="193">
        <v>13</v>
      </c>
      <c r="E313" s="194" t="s">
        <v>363</v>
      </c>
      <c r="F313" s="195" t="s">
        <v>341</v>
      </c>
      <c r="G313" s="196">
        <v>554.1</v>
      </c>
      <c r="H313" s="211"/>
    </row>
    <row r="314" spans="1:8" ht="62.4" customHeight="1">
      <c r="A314" s="192" t="s">
        <v>349</v>
      </c>
      <c r="B314" s="210">
        <v>913</v>
      </c>
      <c r="C314" s="193">
        <v>1</v>
      </c>
      <c r="D314" s="193">
        <v>13</v>
      </c>
      <c r="E314" s="194" t="s">
        <v>363</v>
      </c>
      <c r="F314" s="195" t="s">
        <v>350</v>
      </c>
      <c r="G314" s="196">
        <v>554.1</v>
      </c>
      <c r="H314" s="211"/>
    </row>
    <row r="315" spans="1:8" ht="31.2">
      <c r="A315" s="192" t="s">
        <v>418</v>
      </c>
      <c r="B315" s="210">
        <v>913</v>
      </c>
      <c r="C315" s="193">
        <v>1</v>
      </c>
      <c r="D315" s="193">
        <v>13</v>
      </c>
      <c r="E315" s="194" t="s">
        <v>419</v>
      </c>
      <c r="F315" s="195" t="s">
        <v>341</v>
      </c>
      <c r="G315" s="196">
        <v>447.9</v>
      </c>
      <c r="H315" s="211"/>
    </row>
    <row r="316" spans="1:8" ht="31.2">
      <c r="A316" s="192" t="s">
        <v>420</v>
      </c>
      <c r="B316" s="210">
        <v>913</v>
      </c>
      <c r="C316" s="193">
        <v>1</v>
      </c>
      <c r="D316" s="193">
        <v>13</v>
      </c>
      <c r="E316" s="194" t="s">
        <v>421</v>
      </c>
      <c r="F316" s="195" t="s">
        <v>341</v>
      </c>
      <c r="G316" s="196">
        <v>447.9</v>
      </c>
      <c r="H316" s="211"/>
    </row>
    <row r="317" spans="1:8" ht="31.2">
      <c r="A317" s="192" t="s">
        <v>422</v>
      </c>
      <c r="B317" s="210">
        <v>913</v>
      </c>
      <c r="C317" s="193">
        <v>1</v>
      </c>
      <c r="D317" s="193">
        <v>13</v>
      </c>
      <c r="E317" s="194" t="s">
        <v>423</v>
      </c>
      <c r="F317" s="195" t="s">
        <v>341</v>
      </c>
      <c r="G317" s="196">
        <v>447.9</v>
      </c>
      <c r="H317" s="211"/>
    </row>
    <row r="318" spans="1:8" ht="31.2">
      <c r="A318" s="192" t="s">
        <v>359</v>
      </c>
      <c r="B318" s="210">
        <v>913</v>
      </c>
      <c r="C318" s="193">
        <v>1</v>
      </c>
      <c r="D318" s="193">
        <v>13</v>
      </c>
      <c r="E318" s="194" t="s">
        <v>423</v>
      </c>
      <c r="F318" s="195" t="s">
        <v>360</v>
      </c>
      <c r="G318" s="196">
        <v>264.60000000000002</v>
      </c>
      <c r="H318" s="211"/>
    </row>
    <row r="319" spans="1:8">
      <c r="A319" s="192" t="s">
        <v>361</v>
      </c>
      <c r="B319" s="210">
        <v>913</v>
      </c>
      <c r="C319" s="193">
        <v>1</v>
      </c>
      <c r="D319" s="193">
        <v>13</v>
      </c>
      <c r="E319" s="194" t="s">
        <v>423</v>
      </c>
      <c r="F319" s="195" t="s">
        <v>362</v>
      </c>
      <c r="G319" s="196">
        <v>183.3</v>
      </c>
      <c r="H319" s="211"/>
    </row>
    <row r="320" spans="1:8" ht="46.8">
      <c r="A320" s="192" t="s">
        <v>435</v>
      </c>
      <c r="B320" s="210">
        <v>913</v>
      </c>
      <c r="C320" s="193">
        <v>1</v>
      </c>
      <c r="D320" s="193">
        <v>13</v>
      </c>
      <c r="E320" s="194" t="s">
        <v>436</v>
      </c>
      <c r="F320" s="195" t="s">
        <v>341</v>
      </c>
      <c r="G320" s="196">
        <v>13032.2</v>
      </c>
      <c r="H320" s="211"/>
    </row>
    <row r="321" spans="1:8" ht="31.2">
      <c r="A321" s="192" t="s">
        <v>437</v>
      </c>
      <c r="B321" s="210">
        <v>913</v>
      </c>
      <c r="C321" s="193">
        <v>1</v>
      </c>
      <c r="D321" s="193">
        <v>13</v>
      </c>
      <c r="E321" s="194" t="s">
        <v>438</v>
      </c>
      <c r="F321" s="195" t="s">
        <v>341</v>
      </c>
      <c r="G321" s="196">
        <v>730.2</v>
      </c>
      <c r="H321" s="211"/>
    </row>
    <row r="322" spans="1:8" ht="31.2">
      <c r="A322" s="192" t="s">
        <v>439</v>
      </c>
      <c r="B322" s="210">
        <v>913</v>
      </c>
      <c r="C322" s="193">
        <v>1</v>
      </c>
      <c r="D322" s="193">
        <v>13</v>
      </c>
      <c r="E322" s="194" t="s">
        <v>438</v>
      </c>
      <c r="F322" s="195" t="s">
        <v>440</v>
      </c>
      <c r="G322" s="196">
        <v>633.1</v>
      </c>
      <c r="H322" s="211"/>
    </row>
    <row r="323" spans="1:8" ht="46.8">
      <c r="A323" s="192" t="s">
        <v>156</v>
      </c>
      <c r="B323" s="210">
        <v>913</v>
      </c>
      <c r="C323" s="193">
        <v>1</v>
      </c>
      <c r="D323" s="193">
        <v>13</v>
      </c>
      <c r="E323" s="194" t="s">
        <v>441</v>
      </c>
      <c r="F323" s="195" t="s">
        <v>341</v>
      </c>
      <c r="G323" s="196">
        <v>97.1</v>
      </c>
      <c r="H323" s="211"/>
    </row>
    <row r="324" spans="1:8" ht="31.2">
      <c r="A324" s="192" t="s">
        <v>439</v>
      </c>
      <c r="B324" s="210">
        <v>913</v>
      </c>
      <c r="C324" s="193">
        <v>1</v>
      </c>
      <c r="D324" s="193">
        <v>13</v>
      </c>
      <c r="E324" s="194" t="s">
        <v>441</v>
      </c>
      <c r="F324" s="195" t="s">
        <v>440</v>
      </c>
      <c r="G324" s="196">
        <v>97.1</v>
      </c>
      <c r="H324" s="211"/>
    </row>
    <row r="325" spans="1:8">
      <c r="A325" s="192" t="s">
        <v>442</v>
      </c>
      <c r="B325" s="210">
        <v>913</v>
      </c>
      <c r="C325" s="193">
        <v>1</v>
      </c>
      <c r="D325" s="193">
        <v>13</v>
      </c>
      <c r="E325" s="194" t="s">
        <v>443</v>
      </c>
      <c r="F325" s="195" t="s">
        <v>341</v>
      </c>
      <c r="G325" s="196">
        <v>10948.2</v>
      </c>
      <c r="H325" s="211"/>
    </row>
    <row r="326" spans="1:8" ht="31.2">
      <c r="A326" s="192" t="s">
        <v>439</v>
      </c>
      <c r="B326" s="210">
        <v>913</v>
      </c>
      <c r="C326" s="193">
        <v>1</v>
      </c>
      <c r="D326" s="193">
        <v>13</v>
      </c>
      <c r="E326" s="194" t="s">
        <v>443</v>
      </c>
      <c r="F326" s="195" t="s">
        <v>440</v>
      </c>
      <c r="G326" s="196">
        <v>10948.2</v>
      </c>
      <c r="H326" s="211"/>
    </row>
    <row r="327" spans="1:8" ht="46.8">
      <c r="A327" s="192" t="s">
        <v>156</v>
      </c>
      <c r="B327" s="210">
        <v>913</v>
      </c>
      <c r="C327" s="193">
        <v>1</v>
      </c>
      <c r="D327" s="193">
        <v>13</v>
      </c>
      <c r="E327" s="194" t="s">
        <v>444</v>
      </c>
      <c r="F327" s="195" t="s">
        <v>341</v>
      </c>
      <c r="G327" s="196">
        <v>1353.8</v>
      </c>
      <c r="H327" s="211"/>
    </row>
    <row r="328" spans="1:8" ht="31.2">
      <c r="A328" s="192" t="s">
        <v>439</v>
      </c>
      <c r="B328" s="210">
        <v>913</v>
      </c>
      <c r="C328" s="193">
        <v>1</v>
      </c>
      <c r="D328" s="193">
        <v>13</v>
      </c>
      <c r="E328" s="194" t="s">
        <v>444</v>
      </c>
      <c r="F328" s="195" t="s">
        <v>440</v>
      </c>
      <c r="G328" s="196">
        <v>1353.8</v>
      </c>
      <c r="H328" s="211"/>
    </row>
    <row r="329" spans="1:8" ht="62.4">
      <c r="A329" s="192" t="s">
        <v>451</v>
      </c>
      <c r="B329" s="210">
        <v>913</v>
      </c>
      <c r="C329" s="193">
        <v>1</v>
      </c>
      <c r="D329" s="193">
        <v>13</v>
      </c>
      <c r="E329" s="194" t="s">
        <v>452</v>
      </c>
      <c r="F329" s="195" t="s">
        <v>341</v>
      </c>
      <c r="G329" s="196">
        <v>1050</v>
      </c>
      <c r="H329" s="211"/>
    </row>
    <row r="330" spans="1:8" ht="31.2">
      <c r="A330" s="192" t="s">
        <v>453</v>
      </c>
      <c r="B330" s="210">
        <v>913</v>
      </c>
      <c r="C330" s="193">
        <v>1</v>
      </c>
      <c r="D330" s="193">
        <v>13</v>
      </c>
      <c r="E330" s="194" t="s">
        <v>454</v>
      </c>
      <c r="F330" s="195" t="s">
        <v>341</v>
      </c>
      <c r="G330" s="196">
        <v>1050</v>
      </c>
      <c r="H330" s="211"/>
    </row>
    <row r="331" spans="1:8" ht="46.8">
      <c r="A331" s="192" t="s">
        <v>455</v>
      </c>
      <c r="B331" s="210">
        <v>913</v>
      </c>
      <c r="C331" s="193">
        <v>1</v>
      </c>
      <c r="D331" s="193">
        <v>13</v>
      </c>
      <c r="E331" s="194" t="s">
        <v>456</v>
      </c>
      <c r="F331" s="195" t="s">
        <v>341</v>
      </c>
      <c r="G331" s="196">
        <v>1050</v>
      </c>
      <c r="H331" s="211"/>
    </row>
    <row r="332" spans="1:8" ht="31.2">
      <c r="A332" s="192" t="s">
        <v>359</v>
      </c>
      <c r="B332" s="210">
        <v>913</v>
      </c>
      <c r="C332" s="193">
        <v>1</v>
      </c>
      <c r="D332" s="193">
        <v>13</v>
      </c>
      <c r="E332" s="194" t="s">
        <v>456</v>
      </c>
      <c r="F332" s="195" t="s">
        <v>360</v>
      </c>
      <c r="G332" s="196">
        <v>1050</v>
      </c>
      <c r="H332" s="211"/>
    </row>
    <row r="333" spans="1:8">
      <c r="A333" s="192" t="s">
        <v>470</v>
      </c>
      <c r="B333" s="210">
        <v>913</v>
      </c>
      <c r="C333" s="193">
        <v>4</v>
      </c>
      <c r="D333" s="193">
        <v>0</v>
      </c>
      <c r="E333" s="194" t="s">
        <v>341</v>
      </c>
      <c r="F333" s="195" t="s">
        <v>341</v>
      </c>
      <c r="G333" s="196">
        <v>115</v>
      </c>
      <c r="H333" s="211"/>
    </row>
    <row r="334" spans="1:8">
      <c r="A334" s="192" t="s">
        <v>487</v>
      </c>
      <c r="B334" s="210">
        <v>913</v>
      </c>
      <c r="C334" s="193">
        <v>4</v>
      </c>
      <c r="D334" s="193">
        <v>12</v>
      </c>
      <c r="E334" s="194" t="s">
        <v>341</v>
      </c>
      <c r="F334" s="195" t="s">
        <v>341</v>
      </c>
      <c r="G334" s="196">
        <v>115</v>
      </c>
      <c r="H334" s="211"/>
    </row>
    <row r="335" spans="1:8" ht="62.4">
      <c r="A335" s="192" t="s">
        <v>451</v>
      </c>
      <c r="B335" s="210">
        <v>913</v>
      </c>
      <c r="C335" s="193">
        <v>4</v>
      </c>
      <c r="D335" s="193">
        <v>12</v>
      </c>
      <c r="E335" s="194" t="s">
        <v>452</v>
      </c>
      <c r="F335" s="195" t="s">
        <v>341</v>
      </c>
      <c r="G335" s="196">
        <v>115</v>
      </c>
      <c r="H335" s="211"/>
    </row>
    <row r="336" spans="1:8" ht="31.2">
      <c r="A336" s="192" t="s">
        <v>453</v>
      </c>
      <c r="B336" s="210">
        <v>913</v>
      </c>
      <c r="C336" s="193">
        <v>4</v>
      </c>
      <c r="D336" s="193">
        <v>12</v>
      </c>
      <c r="E336" s="194" t="s">
        <v>454</v>
      </c>
      <c r="F336" s="195" t="s">
        <v>341</v>
      </c>
      <c r="G336" s="196">
        <v>115</v>
      </c>
      <c r="H336" s="211"/>
    </row>
    <row r="337" spans="1:8" ht="46.8">
      <c r="A337" s="192" t="s">
        <v>455</v>
      </c>
      <c r="B337" s="210">
        <v>913</v>
      </c>
      <c r="C337" s="193">
        <v>4</v>
      </c>
      <c r="D337" s="193">
        <v>12</v>
      </c>
      <c r="E337" s="194" t="s">
        <v>456</v>
      </c>
      <c r="F337" s="195" t="s">
        <v>341</v>
      </c>
      <c r="G337" s="196">
        <v>115</v>
      </c>
      <c r="H337" s="211"/>
    </row>
    <row r="338" spans="1:8" ht="31.2">
      <c r="A338" s="192" t="s">
        <v>359</v>
      </c>
      <c r="B338" s="210">
        <v>913</v>
      </c>
      <c r="C338" s="193">
        <v>4</v>
      </c>
      <c r="D338" s="193">
        <v>12</v>
      </c>
      <c r="E338" s="194" t="s">
        <v>456</v>
      </c>
      <c r="F338" s="195" t="s">
        <v>360</v>
      </c>
      <c r="G338" s="196">
        <v>115</v>
      </c>
      <c r="H338" s="211"/>
    </row>
    <row r="339" spans="1:8">
      <c r="A339" s="192" t="s">
        <v>494</v>
      </c>
      <c r="B339" s="210">
        <v>913</v>
      </c>
      <c r="C339" s="193">
        <v>5</v>
      </c>
      <c r="D339" s="193">
        <v>0</v>
      </c>
      <c r="E339" s="194" t="s">
        <v>341</v>
      </c>
      <c r="F339" s="195" t="s">
        <v>341</v>
      </c>
      <c r="G339" s="196">
        <v>130.4</v>
      </c>
      <c r="H339" s="211"/>
    </row>
    <row r="340" spans="1:8">
      <c r="A340" s="192" t="s">
        <v>495</v>
      </c>
      <c r="B340" s="210">
        <v>913</v>
      </c>
      <c r="C340" s="193">
        <v>5</v>
      </c>
      <c r="D340" s="193">
        <v>1</v>
      </c>
      <c r="E340" s="194" t="s">
        <v>341</v>
      </c>
      <c r="F340" s="195" t="s">
        <v>341</v>
      </c>
      <c r="G340" s="196">
        <v>130.4</v>
      </c>
      <c r="H340" s="211"/>
    </row>
    <row r="341" spans="1:8">
      <c r="A341" s="192" t="s">
        <v>496</v>
      </c>
      <c r="B341" s="210">
        <v>913</v>
      </c>
      <c r="C341" s="193">
        <v>5</v>
      </c>
      <c r="D341" s="193">
        <v>1</v>
      </c>
      <c r="E341" s="194" t="s">
        <v>497</v>
      </c>
      <c r="F341" s="195" t="s">
        <v>341</v>
      </c>
      <c r="G341" s="196">
        <v>130.4</v>
      </c>
      <c r="H341" s="211"/>
    </row>
    <row r="342" spans="1:8">
      <c r="A342" s="192" t="s">
        <v>498</v>
      </c>
      <c r="B342" s="210">
        <v>913</v>
      </c>
      <c r="C342" s="193">
        <v>5</v>
      </c>
      <c r="D342" s="193">
        <v>1</v>
      </c>
      <c r="E342" s="194" t="s">
        <v>499</v>
      </c>
      <c r="F342" s="195" t="s">
        <v>341</v>
      </c>
      <c r="G342" s="196">
        <v>130.4</v>
      </c>
      <c r="H342" s="211"/>
    </row>
    <row r="343" spans="1:8" ht="31.2">
      <c r="A343" s="192" t="s">
        <v>500</v>
      </c>
      <c r="B343" s="210">
        <v>913</v>
      </c>
      <c r="C343" s="193">
        <v>5</v>
      </c>
      <c r="D343" s="193">
        <v>1</v>
      </c>
      <c r="E343" s="194" t="s">
        <v>501</v>
      </c>
      <c r="F343" s="195" t="s">
        <v>341</v>
      </c>
      <c r="G343" s="196">
        <v>130.4</v>
      </c>
      <c r="H343" s="211"/>
    </row>
    <row r="344" spans="1:8" ht="31.2">
      <c r="A344" s="192" t="s">
        <v>359</v>
      </c>
      <c r="B344" s="210">
        <v>913</v>
      </c>
      <c r="C344" s="193">
        <v>5</v>
      </c>
      <c r="D344" s="193">
        <v>1</v>
      </c>
      <c r="E344" s="194" t="s">
        <v>501</v>
      </c>
      <c r="F344" s="195" t="s">
        <v>360</v>
      </c>
      <c r="G344" s="196">
        <v>130.4</v>
      </c>
      <c r="H344" s="211"/>
    </row>
    <row r="345" spans="1:8">
      <c r="A345" s="192" t="s">
        <v>767</v>
      </c>
      <c r="B345" s="210">
        <v>913</v>
      </c>
      <c r="C345" s="193">
        <v>12</v>
      </c>
      <c r="D345" s="193">
        <v>0</v>
      </c>
      <c r="E345" s="194" t="s">
        <v>341</v>
      </c>
      <c r="F345" s="195" t="s">
        <v>341</v>
      </c>
      <c r="G345" s="196">
        <v>2655</v>
      </c>
      <c r="H345" s="211"/>
    </row>
    <row r="346" spans="1:8">
      <c r="A346" s="192" t="s">
        <v>768</v>
      </c>
      <c r="B346" s="210">
        <v>913</v>
      </c>
      <c r="C346" s="193">
        <v>12</v>
      </c>
      <c r="D346" s="193">
        <v>2</v>
      </c>
      <c r="E346" s="194" t="s">
        <v>341</v>
      </c>
      <c r="F346" s="195" t="s">
        <v>341</v>
      </c>
      <c r="G346" s="196">
        <v>2655</v>
      </c>
      <c r="H346" s="211"/>
    </row>
    <row r="347" spans="1:8" ht="31.2">
      <c r="A347" s="192" t="s">
        <v>769</v>
      </c>
      <c r="B347" s="210">
        <v>913</v>
      </c>
      <c r="C347" s="193">
        <v>12</v>
      </c>
      <c r="D347" s="193">
        <v>2</v>
      </c>
      <c r="E347" s="194" t="s">
        <v>770</v>
      </c>
      <c r="F347" s="195" t="s">
        <v>341</v>
      </c>
      <c r="G347" s="196">
        <v>2655</v>
      </c>
      <c r="H347" s="211"/>
    </row>
    <row r="348" spans="1:8" ht="31.2">
      <c r="A348" s="192" t="s">
        <v>771</v>
      </c>
      <c r="B348" s="210">
        <v>913</v>
      </c>
      <c r="C348" s="193">
        <v>12</v>
      </c>
      <c r="D348" s="193">
        <v>2</v>
      </c>
      <c r="E348" s="194" t="s">
        <v>772</v>
      </c>
      <c r="F348" s="195" t="s">
        <v>341</v>
      </c>
      <c r="G348" s="196">
        <v>2655</v>
      </c>
      <c r="H348" s="211"/>
    </row>
    <row r="349" spans="1:8">
      <c r="A349" s="192" t="s">
        <v>361</v>
      </c>
      <c r="B349" s="210">
        <v>913</v>
      </c>
      <c r="C349" s="193">
        <v>12</v>
      </c>
      <c r="D349" s="193">
        <v>2</v>
      </c>
      <c r="E349" s="194" t="s">
        <v>772</v>
      </c>
      <c r="F349" s="195" t="s">
        <v>362</v>
      </c>
      <c r="G349" s="196">
        <v>2655</v>
      </c>
      <c r="H349" s="211"/>
    </row>
    <row r="350" spans="1:8" s="191" customFormat="1">
      <c r="A350" s="186" t="s">
        <v>799</v>
      </c>
      <c r="B350" s="209">
        <v>916</v>
      </c>
      <c r="C350" s="187">
        <v>0</v>
      </c>
      <c r="D350" s="187">
        <v>0</v>
      </c>
      <c r="E350" s="188" t="s">
        <v>341</v>
      </c>
      <c r="F350" s="189" t="s">
        <v>341</v>
      </c>
      <c r="G350" s="190">
        <v>1426.2</v>
      </c>
      <c r="H350" s="208"/>
    </row>
    <row r="351" spans="1:8">
      <c r="A351" s="192" t="s">
        <v>340</v>
      </c>
      <c r="B351" s="210">
        <v>916</v>
      </c>
      <c r="C351" s="193">
        <v>1</v>
      </c>
      <c r="D351" s="193">
        <v>0</v>
      </c>
      <c r="E351" s="194" t="s">
        <v>341</v>
      </c>
      <c r="F351" s="195" t="s">
        <v>341</v>
      </c>
      <c r="G351" s="196">
        <v>1426.2</v>
      </c>
      <c r="H351" s="211"/>
    </row>
    <row r="352" spans="1:8" ht="46.2" customHeight="1">
      <c r="A352" s="192" t="s">
        <v>354</v>
      </c>
      <c r="B352" s="210">
        <v>916</v>
      </c>
      <c r="C352" s="193">
        <v>1</v>
      </c>
      <c r="D352" s="193">
        <v>3</v>
      </c>
      <c r="E352" s="194" t="s">
        <v>341</v>
      </c>
      <c r="F352" s="195" t="s">
        <v>341</v>
      </c>
      <c r="G352" s="196">
        <v>1426.2</v>
      </c>
      <c r="H352" s="211"/>
    </row>
    <row r="353" spans="1:8" ht="31.2">
      <c r="A353" s="192" t="s">
        <v>343</v>
      </c>
      <c r="B353" s="210">
        <v>916</v>
      </c>
      <c r="C353" s="193">
        <v>1</v>
      </c>
      <c r="D353" s="193">
        <v>3</v>
      </c>
      <c r="E353" s="194" t="s">
        <v>344</v>
      </c>
      <c r="F353" s="195" t="s">
        <v>341</v>
      </c>
      <c r="G353" s="196">
        <v>1426.2</v>
      </c>
      <c r="H353" s="211"/>
    </row>
    <row r="354" spans="1:8">
      <c r="A354" s="192" t="s">
        <v>355</v>
      </c>
      <c r="B354" s="210">
        <v>916</v>
      </c>
      <c r="C354" s="193">
        <v>1</v>
      </c>
      <c r="D354" s="193">
        <v>3</v>
      </c>
      <c r="E354" s="194" t="s">
        <v>356</v>
      </c>
      <c r="F354" s="195" t="s">
        <v>341</v>
      </c>
      <c r="G354" s="196">
        <v>340.5</v>
      </c>
      <c r="H354" s="211"/>
    </row>
    <row r="355" spans="1:8" ht="31.2">
      <c r="A355" s="192" t="s">
        <v>347</v>
      </c>
      <c r="B355" s="210">
        <v>916</v>
      </c>
      <c r="C355" s="193">
        <v>1</v>
      </c>
      <c r="D355" s="193">
        <v>3</v>
      </c>
      <c r="E355" s="194" t="s">
        <v>357</v>
      </c>
      <c r="F355" s="195" t="s">
        <v>341</v>
      </c>
      <c r="G355" s="196">
        <v>68.5</v>
      </c>
      <c r="H355" s="211"/>
    </row>
    <row r="356" spans="1:8" ht="62.4" customHeight="1">
      <c r="A356" s="192" t="s">
        <v>349</v>
      </c>
      <c r="B356" s="210">
        <v>916</v>
      </c>
      <c r="C356" s="193">
        <v>1</v>
      </c>
      <c r="D356" s="193">
        <v>3</v>
      </c>
      <c r="E356" s="194" t="s">
        <v>357</v>
      </c>
      <c r="F356" s="195" t="s">
        <v>350</v>
      </c>
      <c r="G356" s="196">
        <v>68.5</v>
      </c>
      <c r="H356" s="211"/>
    </row>
    <row r="357" spans="1:8" ht="31.2">
      <c r="A357" s="192" t="s">
        <v>351</v>
      </c>
      <c r="B357" s="210">
        <v>916</v>
      </c>
      <c r="C357" s="193">
        <v>1</v>
      </c>
      <c r="D357" s="193">
        <v>3</v>
      </c>
      <c r="E357" s="194" t="s">
        <v>358</v>
      </c>
      <c r="F357" s="195" t="s">
        <v>341</v>
      </c>
      <c r="G357" s="196">
        <v>214.9</v>
      </c>
      <c r="H357" s="211"/>
    </row>
    <row r="358" spans="1:8" ht="62.4" customHeight="1">
      <c r="A358" s="192" t="s">
        <v>349</v>
      </c>
      <c r="B358" s="210">
        <v>916</v>
      </c>
      <c r="C358" s="193">
        <v>1</v>
      </c>
      <c r="D358" s="193">
        <v>3</v>
      </c>
      <c r="E358" s="194" t="s">
        <v>358</v>
      </c>
      <c r="F358" s="195" t="s">
        <v>350</v>
      </c>
      <c r="G358" s="196">
        <v>206.3</v>
      </c>
      <c r="H358" s="211"/>
    </row>
    <row r="359" spans="1:8" ht="31.2">
      <c r="A359" s="192" t="s">
        <v>359</v>
      </c>
      <c r="B359" s="210">
        <v>916</v>
      </c>
      <c r="C359" s="193">
        <v>1</v>
      </c>
      <c r="D359" s="193">
        <v>3</v>
      </c>
      <c r="E359" s="194" t="s">
        <v>358</v>
      </c>
      <c r="F359" s="195" t="s">
        <v>360</v>
      </c>
      <c r="G359" s="196">
        <v>8.6</v>
      </c>
      <c r="H359" s="211"/>
    </row>
    <row r="360" spans="1:8">
      <c r="A360" s="192" t="s">
        <v>361</v>
      </c>
      <c r="B360" s="210">
        <v>916</v>
      </c>
      <c r="C360" s="193">
        <v>1</v>
      </c>
      <c r="D360" s="193">
        <v>3</v>
      </c>
      <c r="E360" s="194" t="s">
        <v>358</v>
      </c>
      <c r="F360" s="195" t="s">
        <v>362</v>
      </c>
      <c r="G360" s="196">
        <v>0</v>
      </c>
      <c r="H360" s="211"/>
    </row>
    <row r="361" spans="1:8" ht="46.8">
      <c r="A361" s="192" t="s">
        <v>156</v>
      </c>
      <c r="B361" s="210">
        <v>916</v>
      </c>
      <c r="C361" s="193">
        <v>1</v>
      </c>
      <c r="D361" s="193">
        <v>3</v>
      </c>
      <c r="E361" s="194" t="s">
        <v>363</v>
      </c>
      <c r="F361" s="195" t="s">
        <v>341</v>
      </c>
      <c r="G361" s="196">
        <v>57.1</v>
      </c>
      <c r="H361" s="211"/>
    </row>
    <row r="362" spans="1:8" ht="62.4" customHeight="1">
      <c r="A362" s="192" t="s">
        <v>349</v>
      </c>
      <c r="B362" s="210">
        <v>916</v>
      </c>
      <c r="C362" s="193">
        <v>1</v>
      </c>
      <c r="D362" s="193">
        <v>3</v>
      </c>
      <c r="E362" s="194" t="s">
        <v>363</v>
      </c>
      <c r="F362" s="195" t="s">
        <v>350</v>
      </c>
      <c r="G362" s="196">
        <v>57.1</v>
      </c>
      <c r="H362" s="211"/>
    </row>
    <row r="363" spans="1:8" ht="31.2">
      <c r="A363" s="192" t="s">
        <v>364</v>
      </c>
      <c r="B363" s="210">
        <v>916</v>
      </c>
      <c r="C363" s="193">
        <v>1</v>
      </c>
      <c r="D363" s="193">
        <v>3</v>
      </c>
      <c r="E363" s="194" t="s">
        <v>365</v>
      </c>
      <c r="F363" s="195" t="s">
        <v>341</v>
      </c>
      <c r="G363" s="196">
        <v>1085.7</v>
      </c>
      <c r="H363" s="211"/>
    </row>
    <row r="364" spans="1:8" ht="31.2">
      <c r="A364" s="192" t="s">
        <v>347</v>
      </c>
      <c r="B364" s="210">
        <v>916</v>
      </c>
      <c r="C364" s="193">
        <v>1</v>
      </c>
      <c r="D364" s="193">
        <v>3</v>
      </c>
      <c r="E364" s="194" t="s">
        <v>366</v>
      </c>
      <c r="F364" s="195" t="s">
        <v>341</v>
      </c>
      <c r="G364" s="196">
        <v>196.8</v>
      </c>
      <c r="H364" s="211"/>
    </row>
    <row r="365" spans="1:8" ht="62.4" customHeight="1">
      <c r="A365" s="192" t="s">
        <v>349</v>
      </c>
      <c r="B365" s="210">
        <v>916</v>
      </c>
      <c r="C365" s="193">
        <v>1</v>
      </c>
      <c r="D365" s="193">
        <v>3</v>
      </c>
      <c r="E365" s="194" t="s">
        <v>366</v>
      </c>
      <c r="F365" s="195" t="s">
        <v>350</v>
      </c>
      <c r="G365" s="196">
        <v>196.8</v>
      </c>
      <c r="H365" s="211"/>
    </row>
    <row r="366" spans="1:8" ht="31.2">
      <c r="A366" s="192" t="s">
        <v>351</v>
      </c>
      <c r="B366" s="210">
        <v>916</v>
      </c>
      <c r="C366" s="193">
        <v>1</v>
      </c>
      <c r="D366" s="193">
        <v>3</v>
      </c>
      <c r="E366" s="194" t="s">
        <v>367</v>
      </c>
      <c r="F366" s="195" t="s">
        <v>341</v>
      </c>
      <c r="G366" s="196">
        <v>683.5</v>
      </c>
      <c r="H366" s="211"/>
    </row>
    <row r="367" spans="1:8" ht="62.4" customHeight="1">
      <c r="A367" s="192" t="s">
        <v>349</v>
      </c>
      <c r="B367" s="210">
        <v>916</v>
      </c>
      <c r="C367" s="193">
        <v>1</v>
      </c>
      <c r="D367" s="193">
        <v>3</v>
      </c>
      <c r="E367" s="194" t="s">
        <v>367</v>
      </c>
      <c r="F367" s="195" t="s">
        <v>350</v>
      </c>
      <c r="G367" s="196">
        <v>683.5</v>
      </c>
      <c r="H367" s="211"/>
    </row>
    <row r="368" spans="1:8" ht="46.8">
      <c r="A368" s="192" t="s">
        <v>156</v>
      </c>
      <c r="B368" s="210">
        <v>916</v>
      </c>
      <c r="C368" s="193">
        <v>1</v>
      </c>
      <c r="D368" s="193">
        <v>3</v>
      </c>
      <c r="E368" s="194" t="s">
        <v>368</v>
      </c>
      <c r="F368" s="195" t="s">
        <v>341</v>
      </c>
      <c r="G368" s="196">
        <v>205.4</v>
      </c>
      <c r="H368" s="211"/>
    </row>
    <row r="369" spans="1:8" ht="62.4" customHeight="1">
      <c r="A369" s="192" t="s">
        <v>349</v>
      </c>
      <c r="B369" s="210">
        <v>916</v>
      </c>
      <c r="C369" s="193">
        <v>1</v>
      </c>
      <c r="D369" s="193">
        <v>3</v>
      </c>
      <c r="E369" s="194" t="s">
        <v>368</v>
      </c>
      <c r="F369" s="195" t="s">
        <v>350</v>
      </c>
      <c r="G369" s="196">
        <v>205.4</v>
      </c>
      <c r="H369" s="211"/>
    </row>
    <row r="370" spans="1:8" s="191" customFormat="1">
      <c r="A370" s="186" t="s">
        <v>800</v>
      </c>
      <c r="B370" s="209">
        <v>917</v>
      </c>
      <c r="C370" s="187">
        <v>0</v>
      </c>
      <c r="D370" s="187">
        <v>0</v>
      </c>
      <c r="E370" s="188" t="s">
        <v>341</v>
      </c>
      <c r="F370" s="189" t="s">
        <v>341</v>
      </c>
      <c r="G370" s="190">
        <v>133785.4</v>
      </c>
      <c r="H370" s="208"/>
    </row>
    <row r="371" spans="1:8">
      <c r="A371" s="192" t="s">
        <v>340</v>
      </c>
      <c r="B371" s="210">
        <v>917</v>
      </c>
      <c r="C371" s="193">
        <v>1</v>
      </c>
      <c r="D371" s="193">
        <v>0</v>
      </c>
      <c r="E371" s="194" t="s">
        <v>341</v>
      </c>
      <c r="F371" s="195" t="s">
        <v>341</v>
      </c>
      <c r="G371" s="196">
        <v>36334.400000000001</v>
      </c>
      <c r="H371" s="211"/>
    </row>
    <row r="372" spans="1:8" ht="46.8">
      <c r="A372" s="192" t="s">
        <v>342</v>
      </c>
      <c r="B372" s="210">
        <v>917</v>
      </c>
      <c r="C372" s="193">
        <v>1</v>
      </c>
      <c r="D372" s="193">
        <v>2</v>
      </c>
      <c r="E372" s="194" t="s">
        <v>341</v>
      </c>
      <c r="F372" s="195" t="s">
        <v>341</v>
      </c>
      <c r="G372" s="196">
        <v>2239.5</v>
      </c>
      <c r="H372" s="211"/>
    </row>
    <row r="373" spans="1:8" ht="31.2">
      <c r="A373" s="192" t="s">
        <v>343</v>
      </c>
      <c r="B373" s="210">
        <v>917</v>
      </c>
      <c r="C373" s="193">
        <v>1</v>
      </c>
      <c r="D373" s="193">
        <v>2</v>
      </c>
      <c r="E373" s="194" t="s">
        <v>344</v>
      </c>
      <c r="F373" s="195" t="s">
        <v>341</v>
      </c>
      <c r="G373" s="196">
        <v>2239.5</v>
      </c>
      <c r="H373" s="211"/>
    </row>
    <row r="374" spans="1:8">
      <c r="A374" s="192" t="s">
        <v>345</v>
      </c>
      <c r="B374" s="210">
        <v>917</v>
      </c>
      <c r="C374" s="193">
        <v>1</v>
      </c>
      <c r="D374" s="193">
        <v>2</v>
      </c>
      <c r="E374" s="194" t="s">
        <v>346</v>
      </c>
      <c r="F374" s="195" t="s">
        <v>341</v>
      </c>
      <c r="G374" s="196">
        <v>2239.5</v>
      </c>
      <c r="H374" s="211"/>
    </row>
    <row r="375" spans="1:8" ht="31.2">
      <c r="A375" s="192" t="s">
        <v>347</v>
      </c>
      <c r="B375" s="210">
        <v>917</v>
      </c>
      <c r="C375" s="193">
        <v>1</v>
      </c>
      <c r="D375" s="193">
        <v>2</v>
      </c>
      <c r="E375" s="194" t="s">
        <v>348</v>
      </c>
      <c r="F375" s="195" t="s">
        <v>341</v>
      </c>
      <c r="G375" s="196">
        <v>372.9</v>
      </c>
      <c r="H375" s="211"/>
    </row>
    <row r="376" spans="1:8" ht="62.4" customHeight="1">
      <c r="A376" s="192" t="s">
        <v>349</v>
      </c>
      <c r="B376" s="210">
        <v>917</v>
      </c>
      <c r="C376" s="193">
        <v>1</v>
      </c>
      <c r="D376" s="193">
        <v>2</v>
      </c>
      <c r="E376" s="194" t="s">
        <v>348</v>
      </c>
      <c r="F376" s="195" t="s">
        <v>350</v>
      </c>
      <c r="G376" s="196">
        <v>372.9</v>
      </c>
      <c r="H376" s="211"/>
    </row>
    <row r="377" spans="1:8" ht="31.2">
      <c r="A377" s="192" t="s">
        <v>351</v>
      </c>
      <c r="B377" s="210">
        <v>917</v>
      </c>
      <c r="C377" s="193">
        <v>1</v>
      </c>
      <c r="D377" s="193">
        <v>2</v>
      </c>
      <c r="E377" s="194" t="s">
        <v>352</v>
      </c>
      <c r="F377" s="195" t="s">
        <v>341</v>
      </c>
      <c r="G377" s="196">
        <v>1450.4</v>
      </c>
      <c r="H377" s="211"/>
    </row>
    <row r="378" spans="1:8" ht="62.4" customHeight="1">
      <c r="A378" s="192" t="s">
        <v>349</v>
      </c>
      <c r="B378" s="210">
        <v>917</v>
      </c>
      <c r="C378" s="193">
        <v>1</v>
      </c>
      <c r="D378" s="193">
        <v>2</v>
      </c>
      <c r="E378" s="194" t="s">
        <v>352</v>
      </c>
      <c r="F378" s="195" t="s">
        <v>350</v>
      </c>
      <c r="G378" s="196">
        <v>1450.4</v>
      </c>
      <c r="H378" s="211"/>
    </row>
    <row r="379" spans="1:8" ht="46.8">
      <c r="A379" s="192" t="s">
        <v>156</v>
      </c>
      <c r="B379" s="210">
        <v>917</v>
      </c>
      <c r="C379" s="193">
        <v>1</v>
      </c>
      <c r="D379" s="193">
        <v>2</v>
      </c>
      <c r="E379" s="194" t="s">
        <v>353</v>
      </c>
      <c r="F379" s="195" t="s">
        <v>341</v>
      </c>
      <c r="G379" s="196">
        <v>416.2</v>
      </c>
      <c r="H379" s="211"/>
    </row>
    <row r="380" spans="1:8" ht="62.4" customHeight="1">
      <c r="A380" s="192" t="s">
        <v>349</v>
      </c>
      <c r="B380" s="210">
        <v>917</v>
      </c>
      <c r="C380" s="193">
        <v>1</v>
      </c>
      <c r="D380" s="193">
        <v>2</v>
      </c>
      <c r="E380" s="194" t="s">
        <v>353</v>
      </c>
      <c r="F380" s="195" t="s">
        <v>350</v>
      </c>
      <c r="G380" s="196">
        <v>416.2</v>
      </c>
      <c r="H380" s="211"/>
    </row>
    <row r="381" spans="1:8" ht="62.4">
      <c r="A381" s="192" t="s">
        <v>369</v>
      </c>
      <c r="B381" s="210">
        <v>917</v>
      </c>
      <c r="C381" s="193">
        <v>1</v>
      </c>
      <c r="D381" s="193">
        <v>4</v>
      </c>
      <c r="E381" s="194" t="s">
        <v>341</v>
      </c>
      <c r="F381" s="195" t="s">
        <v>341</v>
      </c>
      <c r="G381" s="196">
        <v>26417.1</v>
      </c>
      <c r="H381" s="211"/>
    </row>
    <row r="382" spans="1:8" ht="31.2">
      <c r="A382" s="192" t="s">
        <v>343</v>
      </c>
      <c r="B382" s="210">
        <v>917</v>
      </c>
      <c r="C382" s="193">
        <v>1</v>
      </c>
      <c r="D382" s="193">
        <v>4</v>
      </c>
      <c r="E382" s="194" t="s">
        <v>344</v>
      </c>
      <c r="F382" s="195" t="s">
        <v>341</v>
      </c>
      <c r="G382" s="196">
        <v>26414.7</v>
      </c>
      <c r="H382" s="211"/>
    </row>
    <row r="383" spans="1:8">
      <c r="A383" s="192" t="s">
        <v>355</v>
      </c>
      <c r="B383" s="210">
        <v>917</v>
      </c>
      <c r="C383" s="193">
        <v>1</v>
      </c>
      <c r="D383" s="193">
        <v>4</v>
      </c>
      <c r="E383" s="194" t="s">
        <v>356</v>
      </c>
      <c r="F383" s="195" t="s">
        <v>341</v>
      </c>
      <c r="G383" s="196">
        <v>26414.7</v>
      </c>
      <c r="H383" s="211"/>
    </row>
    <row r="384" spans="1:8" ht="31.2">
      <c r="A384" s="192" t="s">
        <v>347</v>
      </c>
      <c r="B384" s="210">
        <v>917</v>
      </c>
      <c r="C384" s="193">
        <v>1</v>
      </c>
      <c r="D384" s="193">
        <v>4</v>
      </c>
      <c r="E384" s="194" t="s">
        <v>357</v>
      </c>
      <c r="F384" s="195" t="s">
        <v>341</v>
      </c>
      <c r="G384" s="196">
        <v>4957.8</v>
      </c>
      <c r="H384" s="211"/>
    </row>
    <row r="385" spans="1:8" ht="62.4" customHeight="1">
      <c r="A385" s="192" t="s">
        <v>349</v>
      </c>
      <c r="B385" s="210">
        <v>917</v>
      </c>
      <c r="C385" s="193">
        <v>1</v>
      </c>
      <c r="D385" s="193">
        <v>4</v>
      </c>
      <c r="E385" s="194" t="s">
        <v>357</v>
      </c>
      <c r="F385" s="195" t="s">
        <v>350</v>
      </c>
      <c r="G385" s="196">
        <v>4957.8</v>
      </c>
      <c r="H385" s="211"/>
    </row>
    <row r="386" spans="1:8" ht="31.2">
      <c r="A386" s="192" t="s">
        <v>351</v>
      </c>
      <c r="B386" s="210">
        <v>917</v>
      </c>
      <c r="C386" s="193">
        <v>1</v>
      </c>
      <c r="D386" s="193">
        <v>4</v>
      </c>
      <c r="E386" s="194" t="s">
        <v>358</v>
      </c>
      <c r="F386" s="195" t="s">
        <v>341</v>
      </c>
      <c r="G386" s="196">
        <v>17848.2</v>
      </c>
      <c r="H386" s="211"/>
    </row>
    <row r="387" spans="1:8" ht="62.4" customHeight="1">
      <c r="A387" s="192" t="s">
        <v>349</v>
      </c>
      <c r="B387" s="210">
        <v>917</v>
      </c>
      <c r="C387" s="193">
        <v>1</v>
      </c>
      <c r="D387" s="193">
        <v>4</v>
      </c>
      <c r="E387" s="194" t="s">
        <v>358</v>
      </c>
      <c r="F387" s="195" t="s">
        <v>350</v>
      </c>
      <c r="G387" s="196">
        <v>15324.1</v>
      </c>
      <c r="H387" s="211"/>
    </row>
    <row r="388" spans="1:8" ht="31.2">
      <c r="A388" s="192" t="s">
        <v>359</v>
      </c>
      <c r="B388" s="210">
        <v>917</v>
      </c>
      <c r="C388" s="193">
        <v>1</v>
      </c>
      <c r="D388" s="193">
        <v>4</v>
      </c>
      <c r="E388" s="194" t="s">
        <v>358</v>
      </c>
      <c r="F388" s="195" t="s">
        <v>360</v>
      </c>
      <c r="G388" s="196">
        <v>2509.4</v>
      </c>
      <c r="H388" s="211"/>
    </row>
    <row r="389" spans="1:8">
      <c r="A389" s="192" t="s">
        <v>361</v>
      </c>
      <c r="B389" s="210">
        <v>917</v>
      </c>
      <c r="C389" s="193">
        <v>1</v>
      </c>
      <c r="D389" s="193">
        <v>4</v>
      </c>
      <c r="E389" s="194" t="s">
        <v>358</v>
      </c>
      <c r="F389" s="195" t="s">
        <v>362</v>
      </c>
      <c r="G389" s="196">
        <v>14.7</v>
      </c>
      <c r="H389" s="211"/>
    </row>
    <row r="390" spans="1:8" ht="46.8">
      <c r="A390" s="192" t="s">
        <v>156</v>
      </c>
      <c r="B390" s="210">
        <v>917</v>
      </c>
      <c r="C390" s="193">
        <v>1</v>
      </c>
      <c r="D390" s="193">
        <v>4</v>
      </c>
      <c r="E390" s="194" t="s">
        <v>363</v>
      </c>
      <c r="F390" s="195" t="s">
        <v>341</v>
      </c>
      <c r="G390" s="196">
        <v>3608.7</v>
      </c>
      <c r="H390" s="211"/>
    </row>
    <row r="391" spans="1:8" ht="62.4" customHeight="1">
      <c r="A391" s="192" t="s">
        <v>349</v>
      </c>
      <c r="B391" s="210">
        <v>917</v>
      </c>
      <c r="C391" s="193">
        <v>1</v>
      </c>
      <c r="D391" s="193">
        <v>4</v>
      </c>
      <c r="E391" s="194" t="s">
        <v>363</v>
      </c>
      <c r="F391" s="195" t="s">
        <v>350</v>
      </c>
      <c r="G391" s="196">
        <v>3608.7</v>
      </c>
      <c r="H391" s="211"/>
    </row>
    <row r="392" spans="1:8" ht="62.4">
      <c r="A392" s="192" t="s">
        <v>370</v>
      </c>
      <c r="B392" s="210">
        <v>917</v>
      </c>
      <c r="C392" s="193">
        <v>1</v>
      </c>
      <c r="D392" s="193">
        <v>4</v>
      </c>
      <c r="E392" s="194" t="s">
        <v>371</v>
      </c>
      <c r="F392" s="195" t="s">
        <v>341</v>
      </c>
      <c r="G392" s="196">
        <v>2.4</v>
      </c>
      <c r="H392" s="211"/>
    </row>
    <row r="393" spans="1:8" ht="78">
      <c r="A393" s="192" t="s">
        <v>372</v>
      </c>
      <c r="B393" s="210">
        <v>917</v>
      </c>
      <c r="C393" s="193">
        <v>1</v>
      </c>
      <c r="D393" s="193">
        <v>4</v>
      </c>
      <c r="E393" s="194" t="s">
        <v>373</v>
      </c>
      <c r="F393" s="195" t="s">
        <v>341</v>
      </c>
      <c r="G393" s="196">
        <v>2.4</v>
      </c>
      <c r="H393" s="211"/>
    </row>
    <row r="394" spans="1:8" ht="31.2">
      <c r="A394" s="192" t="s">
        <v>374</v>
      </c>
      <c r="B394" s="210">
        <v>917</v>
      </c>
      <c r="C394" s="193">
        <v>1</v>
      </c>
      <c r="D394" s="193">
        <v>4</v>
      </c>
      <c r="E394" s="194" t="s">
        <v>375</v>
      </c>
      <c r="F394" s="195" t="s">
        <v>341</v>
      </c>
      <c r="G394" s="196">
        <v>2.4</v>
      </c>
      <c r="H394" s="211"/>
    </row>
    <row r="395" spans="1:8" ht="31.2">
      <c r="A395" s="192" t="s">
        <v>359</v>
      </c>
      <c r="B395" s="210">
        <v>917</v>
      </c>
      <c r="C395" s="193">
        <v>1</v>
      </c>
      <c r="D395" s="193">
        <v>4</v>
      </c>
      <c r="E395" s="194" t="s">
        <v>375</v>
      </c>
      <c r="F395" s="195" t="s">
        <v>360</v>
      </c>
      <c r="G395" s="196">
        <v>2.4</v>
      </c>
      <c r="H395" s="211"/>
    </row>
    <row r="396" spans="1:8">
      <c r="A396" s="192" t="s">
        <v>376</v>
      </c>
      <c r="B396" s="210">
        <v>917</v>
      </c>
      <c r="C396" s="193">
        <v>1</v>
      </c>
      <c r="D396" s="193">
        <v>5</v>
      </c>
      <c r="E396" s="194" t="s">
        <v>341</v>
      </c>
      <c r="F396" s="195" t="s">
        <v>341</v>
      </c>
      <c r="G396" s="196">
        <v>8.4</v>
      </c>
      <c r="H396" s="211"/>
    </row>
    <row r="397" spans="1:8" ht="31.2">
      <c r="A397" s="192" t="s">
        <v>377</v>
      </c>
      <c r="B397" s="210">
        <v>917</v>
      </c>
      <c r="C397" s="193">
        <v>1</v>
      </c>
      <c r="D397" s="193">
        <v>5</v>
      </c>
      <c r="E397" s="194" t="s">
        <v>378</v>
      </c>
      <c r="F397" s="195" t="s">
        <v>341</v>
      </c>
      <c r="G397" s="196">
        <v>8.4</v>
      </c>
      <c r="H397" s="211"/>
    </row>
    <row r="398" spans="1:8" ht="62.4">
      <c r="A398" s="192" t="s">
        <v>379</v>
      </c>
      <c r="B398" s="210">
        <v>917</v>
      </c>
      <c r="C398" s="193">
        <v>1</v>
      </c>
      <c r="D398" s="193">
        <v>5</v>
      </c>
      <c r="E398" s="194" t="s">
        <v>380</v>
      </c>
      <c r="F398" s="195" t="s">
        <v>341</v>
      </c>
      <c r="G398" s="196">
        <v>8.4</v>
      </c>
      <c r="H398" s="211"/>
    </row>
    <row r="399" spans="1:8" ht="31.2">
      <c r="A399" s="192" t="s">
        <v>359</v>
      </c>
      <c r="B399" s="210">
        <v>917</v>
      </c>
      <c r="C399" s="193">
        <v>1</v>
      </c>
      <c r="D399" s="193">
        <v>5</v>
      </c>
      <c r="E399" s="194" t="s">
        <v>380</v>
      </c>
      <c r="F399" s="195" t="s">
        <v>360</v>
      </c>
      <c r="G399" s="196">
        <v>8.4</v>
      </c>
      <c r="H399" s="211"/>
    </row>
    <row r="400" spans="1:8">
      <c r="A400" s="192" t="s">
        <v>392</v>
      </c>
      <c r="B400" s="210">
        <v>917</v>
      </c>
      <c r="C400" s="193">
        <v>1</v>
      </c>
      <c r="D400" s="193">
        <v>7</v>
      </c>
      <c r="E400" s="194" t="s">
        <v>341</v>
      </c>
      <c r="F400" s="195" t="s">
        <v>341</v>
      </c>
      <c r="G400" s="196">
        <v>2300</v>
      </c>
      <c r="H400" s="211"/>
    </row>
    <row r="401" spans="1:8">
      <c r="A401" s="192" t="s">
        <v>393</v>
      </c>
      <c r="B401" s="210">
        <v>917</v>
      </c>
      <c r="C401" s="193">
        <v>1</v>
      </c>
      <c r="D401" s="193">
        <v>7</v>
      </c>
      <c r="E401" s="194" t="s">
        <v>394</v>
      </c>
      <c r="F401" s="195" t="s">
        <v>341</v>
      </c>
      <c r="G401" s="196">
        <v>2300</v>
      </c>
      <c r="H401" s="211"/>
    </row>
    <row r="402" spans="1:8" ht="17.399999999999999" customHeight="1">
      <c r="A402" s="192" t="s">
        <v>395</v>
      </c>
      <c r="B402" s="210">
        <v>917</v>
      </c>
      <c r="C402" s="193">
        <v>1</v>
      </c>
      <c r="D402" s="193">
        <v>7</v>
      </c>
      <c r="E402" s="194" t="s">
        <v>396</v>
      </c>
      <c r="F402" s="195" t="s">
        <v>341</v>
      </c>
      <c r="G402" s="196">
        <v>2300</v>
      </c>
      <c r="H402" s="211"/>
    </row>
    <row r="403" spans="1:8" ht="18" customHeight="1">
      <c r="A403" s="192" t="s">
        <v>395</v>
      </c>
      <c r="B403" s="210">
        <v>917</v>
      </c>
      <c r="C403" s="193">
        <v>1</v>
      </c>
      <c r="D403" s="193">
        <v>7</v>
      </c>
      <c r="E403" s="194" t="s">
        <v>396</v>
      </c>
      <c r="F403" s="195" t="s">
        <v>341</v>
      </c>
      <c r="G403" s="196">
        <v>2300</v>
      </c>
      <c r="H403" s="211"/>
    </row>
    <row r="404" spans="1:8">
      <c r="A404" s="192" t="s">
        <v>361</v>
      </c>
      <c r="B404" s="210">
        <v>917</v>
      </c>
      <c r="C404" s="193">
        <v>1</v>
      </c>
      <c r="D404" s="193">
        <v>7</v>
      </c>
      <c r="E404" s="194" t="s">
        <v>396</v>
      </c>
      <c r="F404" s="195" t="s">
        <v>362</v>
      </c>
      <c r="G404" s="196">
        <v>2300</v>
      </c>
      <c r="H404" s="211"/>
    </row>
    <row r="405" spans="1:8">
      <c r="A405" s="192" t="s">
        <v>397</v>
      </c>
      <c r="B405" s="210">
        <v>917</v>
      </c>
      <c r="C405" s="193">
        <v>1</v>
      </c>
      <c r="D405" s="193">
        <v>11</v>
      </c>
      <c r="E405" s="194" t="s">
        <v>341</v>
      </c>
      <c r="F405" s="195" t="s">
        <v>341</v>
      </c>
      <c r="G405" s="196">
        <v>300</v>
      </c>
      <c r="H405" s="211"/>
    </row>
    <row r="406" spans="1:8">
      <c r="A406" s="192" t="s">
        <v>397</v>
      </c>
      <c r="B406" s="210">
        <v>917</v>
      </c>
      <c r="C406" s="193">
        <v>1</v>
      </c>
      <c r="D406" s="193">
        <v>11</v>
      </c>
      <c r="E406" s="194" t="s">
        <v>398</v>
      </c>
      <c r="F406" s="195" t="s">
        <v>341</v>
      </c>
      <c r="G406" s="196">
        <v>300</v>
      </c>
      <c r="H406" s="211"/>
    </row>
    <row r="407" spans="1:8">
      <c r="A407" s="192" t="s">
        <v>399</v>
      </c>
      <c r="B407" s="210">
        <v>917</v>
      </c>
      <c r="C407" s="193">
        <v>1</v>
      </c>
      <c r="D407" s="193">
        <v>11</v>
      </c>
      <c r="E407" s="194" t="s">
        <v>400</v>
      </c>
      <c r="F407" s="195" t="s">
        <v>341</v>
      </c>
      <c r="G407" s="196">
        <v>300</v>
      </c>
      <c r="H407" s="211"/>
    </row>
    <row r="408" spans="1:8" ht="31.2">
      <c r="A408" s="192" t="s">
        <v>401</v>
      </c>
      <c r="B408" s="210">
        <v>917</v>
      </c>
      <c r="C408" s="193">
        <v>1</v>
      </c>
      <c r="D408" s="193">
        <v>11</v>
      </c>
      <c r="E408" s="194" t="s">
        <v>402</v>
      </c>
      <c r="F408" s="195" t="s">
        <v>341</v>
      </c>
      <c r="G408" s="196">
        <v>300</v>
      </c>
      <c r="H408" s="211"/>
    </row>
    <row r="409" spans="1:8">
      <c r="A409" s="192" t="s">
        <v>361</v>
      </c>
      <c r="B409" s="210">
        <v>917</v>
      </c>
      <c r="C409" s="193">
        <v>1</v>
      </c>
      <c r="D409" s="193">
        <v>11</v>
      </c>
      <c r="E409" s="194" t="s">
        <v>402</v>
      </c>
      <c r="F409" s="195" t="s">
        <v>362</v>
      </c>
      <c r="G409" s="196">
        <v>300</v>
      </c>
      <c r="H409" s="211"/>
    </row>
    <row r="410" spans="1:8">
      <c r="A410" s="192" t="s">
        <v>403</v>
      </c>
      <c r="B410" s="210">
        <v>917</v>
      </c>
      <c r="C410" s="193">
        <v>1</v>
      </c>
      <c r="D410" s="193">
        <v>13</v>
      </c>
      <c r="E410" s="194" t="s">
        <v>341</v>
      </c>
      <c r="F410" s="195" t="s">
        <v>341</v>
      </c>
      <c r="G410" s="196">
        <v>5069.3999999999996</v>
      </c>
      <c r="H410" s="211"/>
    </row>
    <row r="411" spans="1:8" ht="31.2">
      <c r="A411" s="192" t="s">
        <v>377</v>
      </c>
      <c r="B411" s="210">
        <v>917</v>
      </c>
      <c r="C411" s="193">
        <v>1</v>
      </c>
      <c r="D411" s="193">
        <v>13</v>
      </c>
      <c r="E411" s="194" t="s">
        <v>378</v>
      </c>
      <c r="F411" s="195" t="s">
        <v>341</v>
      </c>
      <c r="G411" s="196">
        <v>1141.2</v>
      </c>
      <c r="H411" s="211"/>
    </row>
    <row r="412" spans="1:8" ht="31.2">
      <c r="A412" s="192" t="s">
        <v>404</v>
      </c>
      <c r="B412" s="210">
        <v>917</v>
      </c>
      <c r="C412" s="193">
        <v>1</v>
      </c>
      <c r="D412" s="193">
        <v>13</v>
      </c>
      <c r="E412" s="194" t="s">
        <v>405</v>
      </c>
      <c r="F412" s="195" t="s">
        <v>341</v>
      </c>
      <c r="G412" s="196">
        <v>1141.2</v>
      </c>
      <c r="H412" s="211"/>
    </row>
    <row r="413" spans="1:8" ht="31.2">
      <c r="A413" s="192" t="s">
        <v>359</v>
      </c>
      <c r="B413" s="210">
        <v>917</v>
      </c>
      <c r="C413" s="193">
        <v>1</v>
      </c>
      <c r="D413" s="193">
        <v>13</v>
      </c>
      <c r="E413" s="194" t="s">
        <v>405</v>
      </c>
      <c r="F413" s="195" t="s">
        <v>360</v>
      </c>
      <c r="G413" s="196">
        <v>1141.2</v>
      </c>
      <c r="H413" s="211"/>
    </row>
    <row r="414" spans="1:8" ht="31.2">
      <c r="A414" s="192" t="s">
        <v>343</v>
      </c>
      <c r="B414" s="210">
        <v>917</v>
      </c>
      <c r="C414" s="193">
        <v>1</v>
      </c>
      <c r="D414" s="193">
        <v>13</v>
      </c>
      <c r="E414" s="194" t="s">
        <v>344</v>
      </c>
      <c r="F414" s="195" t="s">
        <v>341</v>
      </c>
      <c r="G414" s="196">
        <v>2827.9</v>
      </c>
      <c r="H414" s="211"/>
    </row>
    <row r="415" spans="1:8" ht="31.2">
      <c r="A415" s="192" t="s">
        <v>406</v>
      </c>
      <c r="B415" s="210">
        <v>917</v>
      </c>
      <c r="C415" s="193">
        <v>1</v>
      </c>
      <c r="D415" s="193">
        <v>13</v>
      </c>
      <c r="E415" s="194" t="s">
        <v>407</v>
      </c>
      <c r="F415" s="195" t="s">
        <v>341</v>
      </c>
      <c r="G415" s="196">
        <v>2827.9</v>
      </c>
      <c r="H415" s="211"/>
    </row>
    <row r="416" spans="1:8" ht="62.4">
      <c r="A416" s="192" t="s">
        <v>408</v>
      </c>
      <c r="B416" s="210">
        <v>917</v>
      </c>
      <c r="C416" s="193">
        <v>1</v>
      </c>
      <c r="D416" s="193">
        <v>13</v>
      </c>
      <c r="E416" s="194" t="s">
        <v>409</v>
      </c>
      <c r="F416" s="195" t="s">
        <v>341</v>
      </c>
      <c r="G416" s="196">
        <v>1177</v>
      </c>
      <c r="H416" s="211"/>
    </row>
    <row r="417" spans="1:8" ht="62.4" customHeight="1">
      <c r="A417" s="192" t="s">
        <v>349</v>
      </c>
      <c r="B417" s="210">
        <v>917</v>
      </c>
      <c r="C417" s="193">
        <v>1</v>
      </c>
      <c r="D417" s="193">
        <v>13</v>
      </c>
      <c r="E417" s="194" t="s">
        <v>409</v>
      </c>
      <c r="F417" s="195" t="s">
        <v>350</v>
      </c>
      <c r="G417" s="196">
        <v>982.7</v>
      </c>
      <c r="H417" s="211"/>
    </row>
    <row r="418" spans="1:8" ht="31.2">
      <c r="A418" s="192" t="s">
        <v>359</v>
      </c>
      <c r="B418" s="210">
        <v>917</v>
      </c>
      <c r="C418" s="193">
        <v>1</v>
      </c>
      <c r="D418" s="193">
        <v>13</v>
      </c>
      <c r="E418" s="194" t="s">
        <v>409</v>
      </c>
      <c r="F418" s="195" t="s">
        <v>360</v>
      </c>
      <c r="G418" s="196">
        <v>194.3</v>
      </c>
      <c r="H418" s="211"/>
    </row>
    <row r="419" spans="1:8" ht="31.2">
      <c r="A419" s="192" t="s">
        <v>410</v>
      </c>
      <c r="B419" s="210">
        <v>917</v>
      </c>
      <c r="C419" s="193">
        <v>1</v>
      </c>
      <c r="D419" s="193">
        <v>13</v>
      </c>
      <c r="E419" s="194" t="s">
        <v>411</v>
      </c>
      <c r="F419" s="195" t="s">
        <v>341</v>
      </c>
      <c r="G419" s="196">
        <v>605.20000000000005</v>
      </c>
      <c r="H419" s="211"/>
    </row>
    <row r="420" spans="1:8" ht="62.4" customHeight="1">
      <c r="A420" s="192" t="s">
        <v>349</v>
      </c>
      <c r="B420" s="210">
        <v>917</v>
      </c>
      <c r="C420" s="193">
        <v>1</v>
      </c>
      <c r="D420" s="193">
        <v>13</v>
      </c>
      <c r="E420" s="194" t="s">
        <v>411</v>
      </c>
      <c r="F420" s="195" t="s">
        <v>350</v>
      </c>
      <c r="G420" s="196">
        <v>565.29999999999995</v>
      </c>
      <c r="H420" s="211"/>
    </row>
    <row r="421" spans="1:8" ht="31.2">
      <c r="A421" s="192" t="s">
        <v>359</v>
      </c>
      <c r="B421" s="210">
        <v>917</v>
      </c>
      <c r="C421" s="193">
        <v>1</v>
      </c>
      <c r="D421" s="193">
        <v>13</v>
      </c>
      <c r="E421" s="194" t="s">
        <v>411</v>
      </c>
      <c r="F421" s="195" t="s">
        <v>360</v>
      </c>
      <c r="G421" s="196">
        <v>39.9</v>
      </c>
      <c r="H421" s="211"/>
    </row>
    <row r="422" spans="1:8" ht="47.4" customHeight="1">
      <c r="A422" s="192" t="s">
        <v>412</v>
      </c>
      <c r="B422" s="210">
        <v>917</v>
      </c>
      <c r="C422" s="193">
        <v>1</v>
      </c>
      <c r="D422" s="193">
        <v>13</v>
      </c>
      <c r="E422" s="194" t="s">
        <v>413</v>
      </c>
      <c r="F422" s="195" t="s">
        <v>341</v>
      </c>
      <c r="G422" s="196">
        <v>439.8</v>
      </c>
      <c r="H422" s="211"/>
    </row>
    <row r="423" spans="1:8" ht="62.4" customHeight="1">
      <c r="A423" s="192" t="s">
        <v>349</v>
      </c>
      <c r="B423" s="210">
        <v>917</v>
      </c>
      <c r="C423" s="193">
        <v>1</v>
      </c>
      <c r="D423" s="193">
        <v>13</v>
      </c>
      <c r="E423" s="194" t="s">
        <v>413</v>
      </c>
      <c r="F423" s="195" t="s">
        <v>350</v>
      </c>
      <c r="G423" s="196">
        <v>382.4</v>
      </c>
      <c r="H423" s="211"/>
    </row>
    <row r="424" spans="1:8" ht="31.2">
      <c r="A424" s="192" t="s">
        <v>359</v>
      </c>
      <c r="B424" s="210">
        <v>917</v>
      </c>
      <c r="C424" s="193">
        <v>1</v>
      </c>
      <c r="D424" s="193">
        <v>13</v>
      </c>
      <c r="E424" s="194" t="s">
        <v>413</v>
      </c>
      <c r="F424" s="195" t="s">
        <v>360</v>
      </c>
      <c r="G424" s="196">
        <v>57.4</v>
      </c>
      <c r="H424" s="211"/>
    </row>
    <row r="425" spans="1:8" ht="46.2" customHeight="1">
      <c r="A425" s="192" t="s">
        <v>414</v>
      </c>
      <c r="B425" s="210">
        <v>917</v>
      </c>
      <c r="C425" s="193">
        <v>1</v>
      </c>
      <c r="D425" s="193">
        <v>13</v>
      </c>
      <c r="E425" s="194" t="s">
        <v>415</v>
      </c>
      <c r="F425" s="195" t="s">
        <v>341</v>
      </c>
      <c r="G425" s="196">
        <v>605.20000000000005</v>
      </c>
      <c r="H425" s="211"/>
    </row>
    <row r="426" spans="1:8" ht="62.4" customHeight="1">
      <c r="A426" s="192" t="s">
        <v>349</v>
      </c>
      <c r="B426" s="210">
        <v>917</v>
      </c>
      <c r="C426" s="193">
        <v>1</v>
      </c>
      <c r="D426" s="193">
        <v>13</v>
      </c>
      <c r="E426" s="194" t="s">
        <v>415</v>
      </c>
      <c r="F426" s="195" t="s">
        <v>350</v>
      </c>
      <c r="G426" s="196">
        <v>557.9</v>
      </c>
      <c r="H426" s="211"/>
    </row>
    <row r="427" spans="1:8" ht="31.2">
      <c r="A427" s="192" t="s">
        <v>359</v>
      </c>
      <c r="B427" s="210">
        <v>917</v>
      </c>
      <c r="C427" s="193">
        <v>1</v>
      </c>
      <c r="D427" s="193">
        <v>13</v>
      </c>
      <c r="E427" s="194" t="s">
        <v>415</v>
      </c>
      <c r="F427" s="195" t="s">
        <v>360</v>
      </c>
      <c r="G427" s="196">
        <v>47.3</v>
      </c>
      <c r="H427" s="211"/>
    </row>
    <row r="428" spans="1:8" ht="78">
      <c r="A428" s="192" t="s">
        <v>416</v>
      </c>
      <c r="B428" s="210">
        <v>917</v>
      </c>
      <c r="C428" s="193">
        <v>1</v>
      </c>
      <c r="D428" s="193">
        <v>13</v>
      </c>
      <c r="E428" s="194" t="s">
        <v>417</v>
      </c>
      <c r="F428" s="195" t="s">
        <v>341</v>
      </c>
      <c r="G428" s="196">
        <v>0.7</v>
      </c>
      <c r="H428" s="211"/>
    </row>
    <row r="429" spans="1:8" ht="31.2">
      <c r="A429" s="192" t="s">
        <v>359</v>
      </c>
      <c r="B429" s="210">
        <v>917</v>
      </c>
      <c r="C429" s="193">
        <v>1</v>
      </c>
      <c r="D429" s="193">
        <v>13</v>
      </c>
      <c r="E429" s="194" t="s">
        <v>417</v>
      </c>
      <c r="F429" s="195" t="s">
        <v>360</v>
      </c>
      <c r="G429" s="196">
        <v>0.7</v>
      </c>
      <c r="H429" s="211"/>
    </row>
    <row r="430" spans="1:8" ht="31.2">
      <c r="A430" s="192" t="s">
        <v>418</v>
      </c>
      <c r="B430" s="210">
        <v>917</v>
      </c>
      <c r="C430" s="193">
        <v>1</v>
      </c>
      <c r="D430" s="193">
        <v>13</v>
      </c>
      <c r="E430" s="194" t="s">
        <v>419</v>
      </c>
      <c r="F430" s="195" t="s">
        <v>341</v>
      </c>
      <c r="G430" s="196">
        <v>1024.3</v>
      </c>
      <c r="H430" s="211"/>
    </row>
    <row r="431" spans="1:8" ht="31.2">
      <c r="A431" s="192" t="s">
        <v>420</v>
      </c>
      <c r="B431" s="210">
        <v>917</v>
      </c>
      <c r="C431" s="193">
        <v>1</v>
      </c>
      <c r="D431" s="193">
        <v>13</v>
      </c>
      <c r="E431" s="194" t="s">
        <v>421</v>
      </c>
      <c r="F431" s="195" t="s">
        <v>341</v>
      </c>
      <c r="G431" s="196">
        <v>1024.3</v>
      </c>
      <c r="H431" s="211"/>
    </row>
    <row r="432" spans="1:8" ht="31.2">
      <c r="A432" s="192" t="s">
        <v>422</v>
      </c>
      <c r="B432" s="210">
        <v>917</v>
      </c>
      <c r="C432" s="193">
        <v>1</v>
      </c>
      <c r="D432" s="193">
        <v>13</v>
      </c>
      <c r="E432" s="194" t="s">
        <v>423</v>
      </c>
      <c r="F432" s="195" t="s">
        <v>341</v>
      </c>
      <c r="G432" s="196">
        <v>94.8</v>
      </c>
      <c r="H432" s="211"/>
    </row>
    <row r="433" spans="1:8" ht="31.2">
      <c r="A433" s="192" t="s">
        <v>359</v>
      </c>
      <c r="B433" s="210">
        <v>917</v>
      </c>
      <c r="C433" s="193">
        <v>1</v>
      </c>
      <c r="D433" s="193">
        <v>13</v>
      </c>
      <c r="E433" s="194" t="s">
        <v>423</v>
      </c>
      <c r="F433" s="195" t="s">
        <v>360</v>
      </c>
      <c r="G433" s="196">
        <v>6.7</v>
      </c>
      <c r="H433" s="211"/>
    </row>
    <row r="434" spans="1:8">
      <c r="A434" s="192" t="s">
        <v>361</v>
      </c>
      <c r="B434" s="210">
        <v>917</v>
      </c>
      <c r="C434" s="193">
        <v>1</v>
      </c>
      <c r="D434" s="193">
        <v>13</v>
      </c>
      <c r="E434" s="194" t="s">
        <v>423</v>
      </c>
      <c r="F434" s="195" t="s">
        <v>362</v>
      </c>
      <c r="G434" s="196">
        <v>88.1</v>
      </c>
      <c r="H434" s="211"/>
    </row>
    <row r="435" spans="1:8" ht="78">
      <c r="A435" s="192" t="s">
        <v>424</v>
      </c>
      <c r="B435" s="210">
        <v>917</v>
      </c>
      <c r="C435" s="193">
        <v>1</v>
      </c>
      <c r="D435" s="193">
        <v>13</v>
      </c>
      <c r="E435" s="194" t="s">
        <v>425</v>
      </c>
      <c r="F435" s="195" t="s">
        <v>341</v>
      </c>
      <c r="G435" s="196">
        <v>926.5</v>
      </c>
      <c r="H435" s="211"/>
    </row>
    <row r="436" spans="1:8">
      <c r="A436" s="192" t="s">
        <v>426</v>
      </c>
      <c r="B436" s="210">
        <v>917</v>
      </c>
      <c r="C436" s="193">
        <v>1</v>
      </c>
      <c r="D436" s="193">
        <v>13</v>
      </c>
      <c r="E436" s="194" t="s">
        <v>425</v>
      </c>
      <c r="F436" s="195" t="s">
        <v>427</v>
      </c>
      <c r="G436" s="196">
        <v>926.5</v>
      </c>
      <c r="H436" s="211"/>
    </row>
    <row r="437" spans="1:8" ht="31.2">
      <c r="A437" s="192" t="s">
        <v>428</v>
      </c>
      <c r="B437" s="210">
        <v>917</v>
      </c>
      <c r="C437" s="193">
        <v>1</v>
      </c>
      <c r="D437" s="193">
        <v>13</v>
      </c>
      <c r="E437" s="194" t="s">
        <v>429</v>
      </c>
      <c r="F437" s="195" t="s">
        <v>341</v>
      </c>
      <c r="G437" s="196">
        <v>3</v>
      </c>
      <c r="H437" s="211"/>
    </row>
    <row r="438" spans="1:8">
      <c r="A438" s="192" t="s">
        <v>426</v>
      </c>
      <c r="B438" s="210">
        <v>917</v>
      </c>
      <c r="C438" s="193">
        <v>1</v>
      </c>
      <c r="D438" s="193">
        <v>13</v>
      </c>
      <c r="E438" s="194" t="s">
        <v>429</v>
      </c>
      <c r="F438" s="195" t="s">
        <v>427</v>
      </c>
      <c r="G438" s="196">
        <v>3</v>
      </c>
      <c r="H438" s="211"/>
    </row>
    <row r="439" spans="1:8" ht="46.8">
      <c r="A439" s="192" t="s">
        <v>445</v>
      </c>
      <c r="B439" s="210">
        <v>917</v>
      </c>
      <c r="C439" s="193">
        <v>1</v>
      </c>
      <c r="D439" s="193">
        <v>13</v>
      </c>
      <c r="E439" s="194" t="s">
        <v>446</v>
      </c>
      <c r="F439" s="195" t="s">
        <v>341</v>
      </c>
      <c r="G439" s="196">
        <v>21</v>
      </c>
      <c r="H439" s="211"/>
    </row>
    <row r="440" spans="1:8" ht="31.2">
      <c r="A440" s="192" t="s">
        <v>447</v>
      </c>
      <c r="B440" s="210">
        <v>917</v>
      </c>
      <c r="C440" s="193">
        <v>1</v>
      </c>
      <c r="D440" s="193">
        <v>13</v>
      </c>
      <c r="E440" s="194" t="s">
        <v>448</v>
      </c>
      <c r="F440" s="195" t="s">
        <v>341</v>
      </c>
      <c r="G440" s="196">
        <v>21</v>
      </c>
      <c r="H440" s="211"/>
    </row>
    <row r="441" spans="1:8" ht="31.2">
      <c r="A441" s="192" t="s">
        <v>449</v>
      </c>
      <c r="B441" s="210">
        <v>917</v>
      </c>
      <c r="C441" s="193">
        <v>1</v>
      </c>
      <c r="D441" s="193">
        <v>13</v>
      </c>
      <c r="E441" s="194" t="s">
        <v>450</v>
      </c>
      <c r="F441" s="195" t="s">
        <v>341</v>
      </c>
      <c r="G441" s="196">
        <v>21</v>
      </c>
      <c r="H441" s="211"/>
    </row>
    <row r="442" spans="1:8" ht="31.2">
      <c r="A442" s="192" t="s">
        <v>359</v>
      </c>
      <c r="B442" s="210">
        <v>917</v>
      </c>
      <c r="C442" s="193">
        <v>1</v>
      </c>
      <c r="D442" s="193">
        <v>13</v>
      </c>
      <c r="E442" s="194" t="s">
        <v>450</v>
      </c>
      <c r="F442" s="195" t="s">
        <v>360</v>
      </c>
      <c r="G442" s="196">
        <v>21</v>
      </c>
      <c r="H442" s="211"/>
    </row>
    <row r="443" spans="1:8" ht="46.8">
      <c r="A443" s="192" t="s">
        <v>457</v>
      </c>
      <c r="B443" s="210">
        <v>917</v>
      </c>
      <c r="C443" s="193">
        <v>1</v>
      </c>
      <c r="D443" s="193">
        <v>13</v>
      </c>
      <c r="E443" s="194" t="s">
        <v>458</v>
      </c>
      <c r="F443" s="195" t="s">
        <v>341</v>
      </c>
      <c r="G443" s="196">
        <v>40</v>
      </c>
      <c r="H443" s="211"/>
    </row>
    <row r="444" spans="1:8" ht="62.4">
      <c r="A444" s="192" t="s">
        <v>459</v>
      </c>
      <c r="B444" s="210">
        <v>917</v>
      </c>
      <c r="C444" s="193">
        <v>1</v>
      </c>
      <c r="D444" s="193">
        <v>13</v>
      </c>
      <c r="E444" s="194" t="s">
        <v>460</v>
      </c>
      <c r="F444" s="195" t="s">
        <v>341</v>
      </c>
      <c r="G444" s="196">
        <v>35</v>
      </c>
      <c r="H444" s="211"/>
    </row>
    <row r="445" spans="1:8" ht="31.2">
      <c r="A445" s="192" t="s">
        <v>374</v>
      </c>
      <c r="B445" s="210">
        <v>917</v>
      </c>
      <c r="C445" s="193">
        <v>1</v>
      </c>
      <c r="D445" s="193">
        <v>13</v>
      </c>
      <c r="E445" s="194" t="s">
        <v>461</v>
      </c>
      <c r="F445" s="195" t="s">
        <v>341</v>
      </c>
      <c r="G445" s="196">
        <v>35</v>
      </c>
      <c r="H445" s="211"/>
    </row>
    <row r="446" spans="1:8" ht="31.2">
      <c r="A446" s="192" t="s">
        <v>359</v>
      </c>
      <c r="B446" s="210">
        <v>917</v>
      </c>
      <c r="C446" s="193">
        <v>1</v>
      </c>
      <c r="D446" s="193">
        <v>13</v>
      </c>
      <c r="E446" s="194" t="s">
        <v>461</v>
      </c>
      <c r="F446" s="195" t="s">
        <v>360</v>
      </c>
      <c r="G446" s="196">
        <v>35</v>
      </c>
      <c r="H446" s="211"/>
    </row>
    <row r="447" spans="1:8" ht="46.2" customHeight="1">
      <c r="A447" s="192" t="s">
        <v>462</v>
      </c>
      <c r="B447" s="210">
        <v>917</v>
      </c>
      <c r="C447" s="193">
        <v>1</v>
      </c>
      <c r="D447" s="193">
        <v>13</v>
      </c>
      <c r="E447" s="194" t="s">
        <v>463</v>
      </c>
      <c r="F447" s="195" t="s">
        <v>341</v>
      </c>
      <c r="G447" s="196">
        <v>5</v>
      </c>
      <c r="H447" s="211"/>
    </row>
    <row r="448" spans="1:8" ht="31.2">
      <c r="A448" s="192" t="s">
        <v>374</v>
      </c>
      <c r="B448" s="210">
        <v>917</v>
      </c>
      <c r="C448" s="193">
        <v>1</v>
      </c>
      <c r="D448" s="193">
        <v>13</v>
      </c>
      <c r="E448" s="194" t="s">
        <v>464</v>
      </c>
      <c r="F448" s="195" t="s">
        <v>341</v>
      </c>
      <c r="G448" s="196">
        <v>5</v>
      </c>
      <c r="H448" s="211"/>
    </row>
    <row r="449" spans="1:8" ht="31.2">
      <c r="A449" s="192" t="s">
        <v>359</v>
      </c>
      <c r="B449" s="210">
        <v>917</v>
      </c>
      <c r="C449" s="193">
        <v>1</v>
      </c>
      <c r="D449" s="193">
        <v>13</v>
      </c>
      <c r="E449" s="194" t="s">
        <v>464</v>
      </c>
      <c r="F449" s="195" t="s">
        <v>360</v>
      </c>
      <c r="G449" s="196">
        <v>5</v>
      </c>
      <c r="H449" s="211"/>
    </row>
    <row r="450" spans="1:8" ht="46.8">
      <c r="A450" s="192" t="s">
        <v>465</v>
      </c>
      <c r="B450" s="210">
        <v>917</v>
      </c>
      <c r="C450" s="193">
        <v>1</v>
      </c>
      <c r="D450" s="193">
        <v>13</v>
      </c>
      <c r="E450" s="194" t="s">
        <v>466</v>
      </c>
      <c r="F450" s="195" t="s">
        <v>341</v>
      </c>
      <c r="G450" s="196">
        <v>15</v>
      </c>
      <c r="H450" s="211"/>
    </row>
    <row r="451" spans="1:8" ht="31.2">
      <c r="A451" s="192" t="s">
        <v>467</v>
      </c>
      <c r="B451" s="210">
        <v>917</v>
      </c>
      <c r="C451" s="193">
        <v>1</v>
      </c>
      <c r="D451" s="193">
        <v>13</v>
      </c>
      <c r="E451" s="194" t="s">
        <v>468</v>
      </c>
      <c r="F451" s="195" t="s">
        <v>341</v>
      </c>
      <c r="G451" s="196">
        <v>15</v>
      </c>
      <c r="H451" s="211"/>
    </row>
    <row r="452" spans="1:8" ht="31.2">
      <c r="A452" s="192" t="s">
        <v>374</v>
      </c>
      <c r="B452" s="210">
        <v>917</v>
      </c>
      <c r="C452" s="193">
        <v>1</v>
      </c>
      <c r="D452" s="193">
        <v>13</v>
      </c>
      <c r="E452" s="194" t="s">
        <v>469</v>
      </c>
      <c r="F452" s="195" t="s">
        <v>341</v>
      </c>
      <c r="G452" s="196">
        <v>15</v>
      </c>
      <c r="H452" s="211"/>
    </row>
    <row r="453" spans="1:8" ht="31.2">
      <c r="A453" s="192" t="s">
        <v>359</v>
      </c>
      <c r="B453" s="210">
        <v>917</v>
      </c>
      <c r="C453" s="193">
        <v>1</v>
      </c>
      <c r="D453" s="193">
        <v>13</v>
      </c>
      <c r="E453" s="194" t="s">
        <v>469</v>
      </c>
      <c r="F453" s="195" t="s">
        <v>360</v>
      </c>
      <c r="G453" s="196">
        <v>15</v>
      </c>
      <c r="H453" s="211"/>
    </row>
    <row r="454" spans="1:8">
      <c r="A454" s="192" t="s">
        <v>470</v>
      </c>
      <c r="B454" s="210">
        <v>917</v>
      </c>
      <c r="C454" s="193">
        <v>4</v>
      </c>
      <c r="D454" s="193">
        <v>0</v>
      </c>
      <c r="E454" s="194" t="s">
        <v>341</v>
      </c>
      <c r="F454" s="195" t="s">
        <v>341</v>
      </c>
      <c r="G454" s="196">
        <v>90799.9</v>
      </c>
      <c r="H454" s="211"/>
    </row>
    <row r="455" spans="1:8">
      <c r="A455" s="192" t="s">
        <v>471</v>
      </c>
      <c r="B455" s="210">
        <v>917</v>
      </c>
      <c r="C455" s="193">
        <v>4</v>
      </c>
      <c r="D455" s="193">
        <v>5</v>
      </c>
      <c r="E455" s="194" t="s">
        <v>341</v>
      </c>
      <c r="F455" s="195" t="s">
        <v>341</v>
      </c>
      <c r="G455" s="196">
        <v>1070.7</v>
      </c>
      <c r="H455" s="211"/>
    </row>
    <row r="456" spans="1:8" ht="31.2">
      <c r="A456" s="192" t="s">
        <v>343</v>
      </c>
      <c r="B456" s="210">
        <v>917</v>
      </c>
      <c r="C456" s="193">
        <v>4</v>
      </c>
      <c r="D456" s="193">
        <v>5</v>
      </c>
      <c r="E456" s="194" t="s">
        <v>344</v>
      </c>
      <c r="F456" s="195" t="s">
        <v>341</v>
      </c>
      <c r="G456" s="196">
        <v>1070.7</v>
      </c>
      <c r="H456" s="211"/>
    </row>
    <row r="457" spans="1:8" ht="31.2">
      <c r="A457" s="192" t="s">
        <v>406</v>
      </c>
      <c r="B457" s="210">
        <v>917</v>
      </c>
      <c r="C457" s="193">
        <v>4</v>
      </c>
      <c r="D457" s="193">
        <v>5</v>
      </c>
      <c r="E457" s="194" t="s">
        <v>407</v>
      </c>
      <c r="F457" s="195" t="s">
        <v>341</v>
      </c>
      <c r="G457" s="196">
        <v>1070.7</v>
      </c>
      <c r="H457" s="211"/>
    </row>
    <row r="458" spans="1:8" ht="46.8">
      <c r="A458" s="192" t="s">
        <v>472</v>
      </c>
      <c r="B458" s="210">
        <v>917</v>
      </c>
      <c r="C458" s="193">
        <v>4</v>
      </c>
      <c r="D458" s="193">
        <v>5</v>
      </c>
      <c r="E458" s="194" t="s">
        <v>473</v>
      </c>
      <c r="F458" s="195" t="s">
        <v>341</v>
      </c>
      <c r="G458" s="196">
        <v>1070.7</v>
      </c>
      <c r="H458" s="211"/>
    </row>
    <row r="459" spans="1:8" ht="31.2">
      <c r="A459" s="192" t="s">
        <v>359</v>
      </c>
      <c r="B459" s="210">
        <v>917</v>
      </c>
      <c r="C459" s="193">
        <v>4</v>
      </c>
      <c r="D459" s="193">
        <v>5</v>
      </c>
      <c r="E459" s="194" t="s">
        <v>473</v>
      </c>
      <c r="F459" s="195" t="s">
        <v>360</v>
      </c>
      <c r="G459" s="196">
        <v>1070.7</v>
      </c>
      <c r="H459" s="211"/>
    </row>
    <row r="460" spans="1:8">
      <c r="A460" s="192" t="s">
        <v>474</v>
      </c>
      <c r="B460" s="210">
        <v>917</v>
      </c>
      <c r="C460" s="193">
        <v>4</v>
      </c>
      <c r="D460" s="193">
        <v>9</v>
      </c>
      <c r="E460" s="194" t="s">
        <v>341</v>
      </c>
      <c r="F460" s="195" t="s">
        <v>341</v>
      </c>
      <c r="G460" s="196">
        <v>89684.2</v>
      </c>
      <c r="H460" s="211"/>
    </row>
    <row r="461" spans="1:8" ht="46.8">
      <c r="A461" s="192" t="s">
        <v>475</v>
      </c>
      <c r="B461" s="210">
        <v>917</v>
      </c>
      <c r="C461" s="193">
        <v>4</v>
      </c>
      <c r="D461" s="193">
        <v>9</v>
      </c>
      <c r="E461" s="194" t="s">
        <v>476</v>
      </c>
      <c r="F461" s="195" t="s">
        <v>341</v>
      </c>
      <c r="G461" s="196">
        <v>89684.2</v>
      </c>
      <c r="H461" s="211"/>
    </row>
    <row r="462" spans="1:8" ht="93.6">
      <c r="A462" s="192" t="s">
        <v>477</v>
      </c>
      <c r="B462" s="210">
        <v>917</v>
      </c>
      <c r="C462" s="193">
        <v>4</v>
      </c>
      <c r="D462" s="193">
        <v>9</v>
      </c>
      <c r="E462" s="194" t="s">
        <v>478</v>
      </c>
      <c r="F462" s="195" t="s">
        <v>341</v>
      </c>
      <c r="G462" s="196">
        <v>89684.2</v>
      </c>
      <c r="H462" s="211"/>
    </row>
    <row r="463" spans="1:8" ht="46.8">
      <c r="A463" s="192" t="s">
        <v>479</v>
      </c>
      <c r="B463" s="210">
        <v>917</v>
      </c>
      <c r="C463" s="193">
        <v>4</v>
      </c>
      <c r="D463" s="193">
        <v>9</v>
      </c>
      <c r="E463" s="194" t="s">
        <v>480</v>
      </c>
      <c r="F463" s="195" t="s">
        <v>341</v>
      </c>
      <c r="G463" s="196">
        <v>29904.5</v>
      </c>
      <c r="H463" s="211"/>
    </row>
    <row r="464" spans="1:8" ht="31.2">
      <c r="A464" s="192" t="s">
        <v>481</v>
      </c>
      <c r="B464" s="210">
        <v>917</v>
      </c>
      <c r="C464" s="193">
        <v>4</v>
      </c>
      <c r="D464" s="193">
        <v>9</v>
      </c>
      <c r="E464" s="194" t="s">
        <v>480</v>
      </c>
      <c r="F464" s="195" t="s">
        <v>482</v>
      </c>
      <c r="G464" s="196">
        <v>29904.5</v>
      </c>
      <c r="H464" s="211"/>
    </row>
    <row r="465" spans="1:8" ht="140.4">
      <c r="A465" s="192" t="s">
        <v>483</v>
      </c>
      <c r="B465" s="210">
        <v>917</v>
      </c>
      <c r="C465" s="193">
        <v>4</v>
      </c>
      <c r="D465" s="193">
        <v>9</v>
      </c>
      <c r="E465" s="194" t="s">
        <v>484</v>
      </c>
      <c r="F465" s="195" t="s">
        <v>341</v>
      </c>
      <c r="G465" s="196">
        <v>3749.6</v>
      </c>
      <c r="H465" s="211"/>
    </row>
    <row r="466" spans="1:8" ht="31.2">
      <c r="A466" s="192" t="s">
        <v>481</v>
      </c>
      <c r="B466" s="210">
        <v>917</v>
      </c>
      <c r="C466" s="193">
        <v>4</v>
      </c>
      <c r="D466" s="193">
        <v>9</v>
      </c>
      <c r="E466" s="194" t="s">
        <v>484</v>
      </c>
      <c r="F466" s="195" t="s">
        <v>482</v>
      </c>
      <c r="G466" s="196">
        <v>3749.6</v>
      </c>
      <c r="H466" s="211"/>
    </row>
    <row r="467" spans="1:8" ht="140.4">
      <c r="A467" s="192" t="s">
        <v>485</v>
      </c>
      <c r="B467" s="210">
        <v>917</v>
      </c>
      <c r="C467" s="193">
        <v>4</v>
      </c>
      <c r="D467" s="193">
        <v>9</v>
      </c>
      <c r="E467" s="194" t="s">
        <v>486</v>
      </c>
      <c r="F467" s="195" t="s">
        <v>341</v>
      </c>
      <c r="G467" s="196">
        <v>56030.1</v>
      </c>
      <c r="H467" s="211"/>
    </row>
    <row r="468" spans="1:8" ht="31.2">
      <c r="A468" s="192" t="s">
        <v>481</v>
      </c>
      <c r="B468" s="210">
        <v>917</v>
      </c>
      <c r="C468" s="193">
        <v>4</v>
      </c>
      <c r="D468" s="193">
        <v>9</v>
      </c>
      <c r="E468" s="194" t="s">
        <v>486</v>
      </c>
      <c r="F468" s="195" t="s">
        <v>482</v>
      </c>
      <c r="G468" s="196">
        <v>56030.1</v>
      </c>
      <c r="H468" s="211"/>
    </row>
    <row r="469" spans="1:8">
      <c r="A469" s="192" t="s">
        <v>487</v>
      </c>
      <c r="B469" s="210">
        <v>917</v>
      </c>
      <c r="C469" s="193">
        <v>4</v>
      </c>
      <c r="D469" s="193">
        <v>12</v>
      </c>
      <c r="E469" s="194" t="s">
        <v>341</v>
      </c>
      <c r="F469" s="195" t="s">
        <v>341</v>
      </c>
      <c r="G469" s="196">
        <v>45</v>
      </c>
      <c r="H469" s="211"/>
    </row>
    <row r="470" spans="1:8" ht="46.8">
      <c r="A470" s="192" t="s">
        <v>488</v>
      </c>
      <c r="B470" s="210">
        <v>917</v>
      </c>
      <c r="C470" s="193">
        <v>4</v>
      </c>
      <c r="D470" s="193">
        <v>12</v>
      </c>
      <c r="E470" s="194" t="s">
        <v>489</v>
      </c>
      <c r="F470" s="195" t="s">
        <v>341</v>
      </c>
      <c r="G470" s="196">
        <v>45</v>
      </c>
      <c r="H470" s="211"/>
    </row>
    <row r="471" spans="1:8" ht="31.2">
      <c r="A471" s="192" t="s">
        <v>490</v>
      </c>
      <c r="B471" s="210">
        <v>917</v>
      </c>
      <c r="C471" s="193">
        <v>4</v>
      </c>
      <c r="D471" s="193">
        <v>12</v>
      </c>
      <c r="E471" s="194" t="s">
        <v>491</v>
      </c>
      <c r="F471" s="195" t="s">
        <v>341</v>
      </c>
      <c r="G471" s="196">
        <v>45</v>
      </c>
      <c r="H471" s="211"/>
    </row>
    <row r="472" spans="1:8" ht="62.4">
      <c r="A472" s="192" t="s">
        <v>492</v>
      </c>
      <c r="B472" s="210">
        <v>917</v>
      </c>
      <c r="C472" s="193">
        <v>4</v>
      </c>
      <c r="D472" s="193">
        <v>12</v>
      </c>
      <c r="E472" s="194" t="s">
        <v>493</v>
      </c>
      <c r="F472" s="195" t="s">
        <v>341</v>
      </c>
      <c r="G472" s="196">
        <v>45</v>
      </c>
      <c r="H472" s="211"/>
    </row>
    <row r="473" spans="1:8">
      <c r="A473" s="192" t="s">
        <v>361</v>
      </c>
      <c r="B473" s="210">
        <v>917</v>
      </c>
      <c r="C473" s="193">
        <v>4</v>
      </c>
      <c r="D473" s="193">
        <v>12</v>
      </c>
      <c r="E473" s="194" t="s">
        <v>493</v>
      </c>
      <c r="F473" s="195" t="s">
        <v>362</v>
      </c>
      <c r="G473" s="196">
        <v>45</v>
      </c>
      <c r="H473" s="211"/>
    </row>
    <row r="474" spans="1:8">
      <c r="A474" s="192" t="s">
        <v>509</v>
      </c>
      <c r="B474" s="210">
        <v>917</v>
      </c>
      <c r="C474" s="193">
        <v>7</v>
      </c>
      <c r="D474" s="193">
        <v>0</v>
      </c>
      <c r="E474" s="194" t="s">
        <v>341</v>
      </c>
      <c r="F474" s="195" t="s">
        <v>341</v>
      </c>
      <c r="G474" s="196">
        <v>212.9</v>
      </c>
      <c r="H474" s="211"/>
    </row>
    <row r="475" spans="1:8" ht="31.2">
      <c r="A475" s="192" t="s">
        <v>604</v>
      </c>
      <c r="B475" s="210">
        <v>917</v>
      </c>
      <c r="C475" s="193">
        <v>7</v>
      </c>
      <c r="D475" s="193">
        <v>5</v>
      </c>
      <c r="E475" s="194" t="s">
        <v>341</v>
      </c>
      <c r="F475" s="195" t="s">
        <v>341</v>
      </c>
      <c r="G475" s="196">
        <v>48.9</v>
      </c>
      <c r="H475" s="211"/>
    </row>
    <row r="476" spans="1:8" ht="31.2">
      <c r="A476" s="192" t="s">
        <v>605</v>
      </c>
      <c r="B476" s="210">
        <v>917</v>
      </c>
      <c r="C476" s="193">
        <v>7</v>
      </c>
      <c r="D476" s="193">
        <v>5</v>
      </c>
      <c r="E476" s="194" t="s">
        <v>606</v>
      </c>
      <c r="F476" s="195" t="s">
        <v>341</v>
      </c>
      <c r="G476" s="196">
        <v>20.9</v>
      </c>
      <c r="H476" s="211"/>
    </row>
    <row r="477" spans="1:8">
      <c r="A477" s="192" t="s">
        <v>607</v>
      </c>
      <c r="B477" s="210">
        <v>917</v>
      </c>
      <c r="C477" s="193">
        <v>7</v>
      </c>
      <c r="D477" s="193">
        <v>5</v>
      </c>
      <c r="E477" s="194" t="s">
        <v>608</v>
      </c>
      <c r="F477" s="195" t="s">
        <v>341</v>
      </c>
      <c r="G477" s="196">
        <v>20.9</v>
      </c>
      <c r="H477" s="211"/>
    </row>
    <row r="478" spans="1:8" ht="31.2">
      <c r="A478" s="192" t="s">
        <v>359</v>
      </c>
      <c r="B478" s="210">
        <v>917</v>
      </c>
      <c r="C478" s="193">
        <v>7</v>
      </c>
      <c r="D478" s="193">
        <v>5</v>
      </c>
      <c r="E478" s="194" t="s">
        <v>608</v>
      </c>
      <c r="F478" s="195" t="s">
        <v>360</v>
      </c>
      <c r="G478" s="196">
        <v>20.9</v>
      </c>
      <c r="H478" s="211"/>
    </row>
    <row r="479" spans="1:8" ht="46.8">
      <c r="A479" s="192" t="s">
        <v>615</v>
      </c>
      <c r="B479" s="210">
        <v>917</v>
      </c>
      <c r="C479" s="193">
        <v>7</v>
      </c>
      <c r="D479" s="193">
        <v>5</v>
      </c>
      <c r="E479" s="194" t="s">
        <v>616</v>
      </c>
      <c r="F479" s="195" t="s">
        <v>341</v>
      </c>
      <c r="G479" s="196">
        <v>28</v>
      </c>
      <c r="H479" s="211"/>
    </row>
    <row r="480" spans="1:8" ht="30.6" customHeight="1">
      <c r="A480" s="192" t="s">
        <v>617</v>
      </c>
      <c r="B480" s="210">
        <v>917</v>
      </c>
      <c r="C480" s="193">
        <v>7</v>
      </c>
      <c r="D480" s="193">
        <v>5</v>
      </c>
      <c r="E480" s="194" t="s">
        <v>618</v>
      </c>
      <c r="F480" s="195" t="s">
        <v>341</v>
      </c>
      <c r="G480" s="196">
        <v>20</v>
      </c>
      <c r="H480" s="211"/>
    </row>
    <row r="481" spans="1:8" ht="46.8">
      <c r="A481" s="192" t="s">
        <v>619</v>
      </c>
      <c r="B481" s="210">
        <v>917</v>
      </c>
      <c r="C481" s="193">
        <v>7</v>
      </c>
      <c r="D481" s="193">
        <v>5</v>
      </c>
      <c r="E481" s="194" t="s">
        <v>620</v>
      </c>
      <c r="F481" s="195" t="s">
        <v>341</v>
      </c>
      <c r="G481" s="196">
        <v>20</v>
      </c>
      <c r="H481" s="211"/>
    </row>
    <row r="482" spans="1:8" ht="31.2">
      <c r="A482" s="192" t="s">
        <v>359</v>
      </c>
      <c r="B482" s="210">
        <v>917</v>
      </c>
      <c r="C482" s="193">
        <v>7</v>
      </c>
      <c r="D482" s="193">
        <v>5</v>
      </c>
      <c r="E482" s="194" t="s">
        <v>620</v>
      </c>
      <c r="F482" s="195" t="s">
        <v>360</v>
      </c>
      <c r="G482" s="196">
        <v>20</v>
      </c>
      <c r="H482" s="211"/>
    </row>
    <row r="483" spans="1:8" ht="46.8">
      <c r="A483" s="192" t="s">
        <v>621</v>
      </c>
      <c r="B483" s="210">
        <v>917</v>
      </c>
      <c r="C483" s="193">
        <v>7</v>
      </c>
      <c r="D483" s="193">
        <v>5</v>
      </c>
      <c r="E483" s="194" t="s">
        <v>622</v>
      </c>
      <c r="F483" s="195" t="s">
        <v>341</v>
      </c>
      <c r="G483" s="196">
        <v>8</v>
      </c>
      <c r="H483" s="211"/>
    </row>
    <row r="484" spans="1:8" ht="62.4">
      <c r="A484" s="192" t="s">
        <v>623</v>
      </c>
      <c r="B484" s="210">
        <v>917</v>
      </c>
      <c r="C484" s="193">
        <v>7</v>
      </c>
      <c r="D484" s="193">
        <v>5</v>
      </c>
      <c r="E484" s="194" t="s">
        <v>624</v>
      </c>
      <c r="F484" s="195" t="s">
        <v>341</v>
      </c>
      <c r="G484" s="196">
        <v>8</v>
      </c>
      <c r="H484" s="211"/>
    </row>
    <row r="485" spans="1:8" ht="31.2">
      <c r="A485" s="192" t="s">
        <v>359</v>
      </c>
      <c r="B485" s="210">
        <v>917</v>
      </c>
      <c r="C485" s="193">
        <v>7</v>
      </c>
      <c r="D485" s="193">
        <v>5</v>
      </c>
      <c r="E485" s="194" t="s">
        <v>624</v>
      </c>
      <c r="F485" s="195" t="s">
        <v>360</v>
      </c>
      <c r="G485" s="196">
        <v>8</v>
      </c>
      <c r="H485" s="211"/>
    </row>
    <row r="486" spans="1:8">
      <c r="A486" s="192" t="s">
        <v>625</v>
      </c>
      <c r="B486" s="210">
        <v>917</v>
      </c>
      <c r="C486" s="193">
        <v>7</v>
      </c>
      <c r="D486" s="193">
        <v>7</v>
      </c>
      <c r="E486" s="194" t="s">
        <v>341</v>
      </c>
      <c r="F486" s="195" t="s">
        <v>341</v>
      </c>
      <c r="G486" s="196">
        <v>164</v>
      </c>
      <c r="H486" s="211"/>
    </row>
    <row r="487" spans="1:8" ht="78">
      <c r="A487" s="192" t="s">
        <v>634</v>
      </c>
      <c r="B487" s="210">
        <v>917</v>
      </c>
      <c r="C487" s="193">
        <v>7</v>
      </c>
      <c r="D487" s="193">
        <v>7</v>
      </c>
      <c r="E487" s="194" t="s">
        <v>635</v>
      </c>
      <c r="F487" s="195" t="s">
        <v>341</v>
      </c>
      <c r="G487" s="196">
        <v>64</v>
      </c>
      <c r="H487" s="211"/>
    </row>
    <row r="488" spans="1:8" ht="62.4">
      <c r="A488" s="192" t="s">
        <v>636</v>
      </c>
      <c r="B488" s="210">
        <v>917</v>
      </c>
      <c r="C488" s="193">
        <v>7</v>
      </c>
      <c r="D488" s="193">
        <v>7</v>
      </c>
      <c r="E488" s="194" t="s">
        <v>637</v>
      </c>
      <c r="F488" s="195" t="s">
        <v>341</v>
      </c>
      <c r="G488" s="196">
        <v>20</v>
      </c>
      <c r="H488" s="211"/>
    </row>
    <row r="489" spans="1:8" ht="31.2">
      <c r="A489" s="192" t="s">
        <v>374</v>
      </c>
      <c r="B489" s="210">
        <v>917</v>
      </c>
      <c r="C489" s="193">
        <v>7</v>
      </c>
      <c r="D489" s="193">
        <v>7</v>
      </c>
      <c r="E489" s="194" t="s">
        <v>638</v>
      </c>
      <c r="F489" s="195" t="s">
        <v>341</v>
      </c>
      <c r="G489" s="196">
        <v>20</v>
      </c>
      <c r="H489" s="211"/>
    </row>
    <row r="490" spans="1:8" ht="31.2">
      <c r="A490" s="192" t="s">
        <v>359</v>
      </c>
      <c r="B490" s="210">
        <v>917</v>
      </c>
      <c r="C490" s="193">
        <v>7</v>
      </c>
      <c r="D490" s="193">
        <v>7</v>
      </c>
      <c r="E490" s="194" t="s">
        <v>638</v>
      </c>
      <c r="F490" s="195" t="s">
        <v>360</v>
      </c>
      <c r="G490" s="196">
        <v>20</v>
      </c>
      <c r="H490" s="211"/>
    </row>
    <row r="491" spans="1:8" ht="78">
      <c r="A491" s="192" t="s">
        <v>639</v>
      </c>
      <c r="B491" s="210">
        <v>917</v>
      </c>
      <c r="C491" s="193">
        <v>7</v>
      </c>
      <c r="D491" s="193">
        <v>7</v>
      </c>
      <c r="E491" s="194" t="s">
        <v>640</v>
      </c>
      <c r="F491" s="195" t="s">
        <v>341</v>
      </c>
      <c r="G491" s="196">
        <v>20</v>
      </c>
      <c r="H491" s="211"/>
    </row>
    <row r="492" spans="1:8" ht="31.2">
      <c r="A492" s="192" t="s">
        <v>374</v>
      </c>
      <c r="B492" s="210">
        <v>917</v>
      </c>
      <c r="C492" s="193">
        <v>7</v>
      </c>
      <c r="D492" s="193">
        <v>7</v>
      </c>
      <c r="E492" s="194" t="s">
        <v>641</v>
      </c>
      <c r="F492" s="195" t="s">
        <v>341</v>
      </c>
      <c r="G492" s="196">
        <v>20</v>
      </c>
      <c r="H492" s="211"/>
    </row>
    <row r="493" spans="1:8" ht="31.2">
      <c r="A493" s="192" t="s">
        <v>359</v>
      </c>
      <c r="B493" s="210">
        <v>917</v>
      </c>
      <c r="C493" s="193">
        <v>7</v>
      </c>
      <c r="D493" s="193">
        <v>7</v>
      </c>
      <c r="E493" s="194" t="s">
        <v>641</v>
      </c>
      <c r="F493" s="195" t="s">
        <v>360</v>
      </c>
      <c r="G493" s="196">
        <v>20</v>
      </c>
      <c r="H493" s="211"/>
    </row>
    <row r="494" spans="1:8" ht="31.2">
      <c r="A494" s="192" t="s">
        <v>642</v>
      </c>
      <c r="B494" s="210">
        <v>917</v>
      </c>
      <c r="C494" s="193">
        <v>7</v>
      </c>
      <c r="D494" s="193">
        <v>7</v>
      </c>
      <c r="E494" s="194" t="s">
        <v>643</v>
      </c>
      <c r="F494" s="195" t="s">
        <v>341</v>
      </c>
      <c r="G494" s="196">
        <v>24</v>
      </c>
      <c r="H494" s="211"/>
    </row>
    <row r="495" spans="1:8" ht="31.2">
      <c r="A495" s="192" t="s">
        <v>374</v>
      </c>
      <c r="B495" s="210">
        <v>917</v>
      </c>
      <c r="C495" s="193">
        <v>7</v>
      </c>
      <c r="D495" s="193">
        <v>7</v>
      </c>
      <c r="E495" s="194" t="s">
        <v>644</v>
      </c>
      <c r="F495" s="195" t="s">
        <v>341</v>
      </c>
      <c r="G495" s="196">
        <v>24</v>
      </c>
      <c r="H495" s="211"/>
    </row>
    <row r="496" spans="1:8" ht="31.2">
      <c r="A496" s="192" t="s">
        <v>359</v>
      </c>
      <c r="B496" s="210">
        <v>917</v>
      </c>
      <c r="C496" s="193">
        <v>7</v>
      </c>
      <c r="D496" s="193">
        <v>7</v>
      </c>
      <c r="E496" s="194" t="s">
        <v>644</v>
      </c>
      <c r="F496" s="195" t="s">
        <v>360</v>
      </c>
      <c r="G496" s="196">
        <v>24</v>
      </c>
      <c r="H496" s="211"/>
    </row>
    <row r="497" spans="1:8" ht="46.8">
      <c r="A497" s="192" t="s">
        <v>645</v>
      </c>
      <c r="B497" s="210">
        <v>917</v>
      </c>
      <c r="C497" s="193">
        <v>7</v>
      </c>
      <c r="D497" s="193">
        <v>7</v>
      </c>
      <c r="E497" s="194" t="s">
        <v>646</v>
      </c>
      <c r="F497" s="195" t="s">
        <v>341</v>
      </c>
      <c r="G497" s="196">
        <v>100</v>
      </c>
      <c r="H497" s="211"/>
    </row>
    <row r="498" spans="1:8" ht="31.2">
      <c r="A498" s="192" t="s">
        <v>647</v>
      </c>
      <c r="B498" s="210">
        <v>917</v>
      </c>
      <c r="C498" s="193">
        <v>7</v>
      </c>
      <c r="D498" s="193">
        <v>7</v>
      </c>
      <c r="E498" s="194" t="s">
        <v>648</v>
      </c>
      <c r="F498" s="195" t="s">
        <v>341</v>
      </c>
      <c r="G498" s="196">
        <v>20</v>
      </c>
      <c r="H498" s="211"/>
    </row>
    <row r="499" spans="1:8" ht="31.2">
      <c r="A499" s="192" t="s">
        <v>374</v>
      </c>
      <c r="B499" s="210">
        <v>917</v>
      </c>
      <c r="C499" s="193">
        <v>7</v>
      </c>
      <c r="D499" s="193">
        <v>7</v>
      </c>
      <c r="E499" s="194" t="s">
        <v>649</v>
      </c>
      <c r="F499" s="195" t="s">
        <v>341</v>
      </c>
      <c r="G499" s="196">
        <v>20</v>
      </c>
      <c r="H499" s="211"/>
    </row>
    <row r="500" spans="1:8" ht="31.2">
      <c r="A500" s="192" t="s">
        <v>359</v>
      </c>
      <c r="B500" s="210">
        <v>917</v>
      </c>
      <c r="C500" s="193">
        <v>7</v>
      </c>
      <c r="D500" s="193">
        <v>7</v>
      </c>
      <c r="E500" s="194" t="s">
        <v>649</v>
      </c>
      <c r="F500" s="195" t="s">
        <v>360</v>
      </c>
      <c r="G500" s="196">
        <v>20</v>
      </c>
      <c r="H500" s="211"/>
    </row>
    <row r="501" spans="1:8" ht="62.4">
      <c r="A501" s="192" t="s">
        <v>650</v>
      </c>
      <c r="B501" s="210">
        <v>917</v>
      </c>
      <c r="C501" s="193">
        <v>7</v>
      </c>
      <c r="D501" s="193">
        <v>7</v>
      </c>
      <c r="E501" s="194" t="s">
        <v>651</v>
      </c>
      <c r="F501" s="195" t="s">
        <v>341</v>
      </c>
      <c r="G501" s="196">
        <v>25</v>
      </c>
      <c r="H501" s="211"/>
    </row>
    <row r="502" spans="1:8" ht="31.2">
      <c r="A502" s="192" t="s">
        <v>374</v>
      </c>
      <c r="B502" s="210">
        <v>917</v>
      </c>
      <c r="C502" s="193">
        <v>7</v>
      </c>
      <c r="D502" s="193">
        <v>7</v>
      </c>
      <c r="E502" s="194" t="s">
        <v>652</v>
      </c>
      <c r="F502" s="195" t="s">
        <v>341</v>
      </c>
      <c r="G502" s="196">
        <v>25</v>
      </c>
      <c r="H502" s="211"/>
    </row>
    <row r="503" spans="1:8" ht="31.2">
      <c r="A503" s="192" t="s">
        <v>359</v>
      </c>
      <c r="B503" s="210">
        <v>917</v>
      </c>
      <c r="C503" s="193">
        <v>7</v>
      </c>
      <c r="D503" s="193">
        <v>7</v>
      </c>
      <c r="E503" s="194" t="s">
        <v>652</v>
      </c>
      <c r="F503" s="195" t="s">
        <v>360</v>
      </c>
      <c r="G503" s="196">
        <v>25</v>
      </c>
      <c r="H503" s="211"/>
    </row>
    <row r="504" spans="1:8" ht="46.8">
      <c r="A504" s="192" t="s">
        <v>653</v>
      </c>
      <c r="B504" s="210">
        <v>917</v>
      </c>
      <c r="C504" s="193">
        <v>7</v>
      </c>
      <c r="D504" s="193">
        <v>7</v>
      </c>
      <c r="E504" s="194" t="s">
        <v>654</v>
      </c>
      <c r="F504" s="195" t="s">
        <v>341</v>
      </c>
      <c r="G504" s="196">
        <v>30</v>
      </c>
      <c r="H504" s="211"/>
    </row>
    <row r="505" spans="1:8" ht="31.2">
      <c r="A505" s="192" t="s">
        <v>374</v>
      </c>
      <c r="B505" s="210">
        <v>917</v>
      </c>
      <c r="C505" s="193">
        <v>7</v>
      </c>
      <c r="D505" s="193">
        <v>7</v>
      </c>
      <c r="E505" s="194" t="s">
        <v>655</v>
      </c>
      <c r="F505" s="195" t="s">
        <v>341</v>
      </c>
      <c r="G505" s="196">
        <v>30</v>
      </c>
      <c r="H505" s="211"/>
    </row>
    <row r="506" spans="1:8" ht="31.2">
      <c r="A506" s="192" t="s">
        <v>359</v>
      </c>
      <c r="B506" s="210">
        <v>917</v>
      </c>
      <c r="C506" s="193">
        <v>7</v>
      </c>
      <c r="D506" s="193">
        <v>7</v>
      </c>
      <c r="E506" s="194" t="s">
        <v>655</v>
      </c>
      <c r="F506" s="195" t="s">
        <v>360</v>
      </c>
      <c r="G506" s="196">
        <v>30</v>
      </c>
      <c r="H506" s="211"/>
    </row>
    <row r="507" spans="1:8" ht="62.4">
      <c r="A507" s="192" t="s">
        <v>656</v>
      </c>
      <c r="B507" s="210">
        <v>917</v>
      </c>
      <c r="C507" s="193">
        <v>7</v>
      </c>
      <c r="D507" s="193">
        <v>7</v>
      </c>
      <c r="E507" s="194" t="s">
        <v>657</v>
      </c>
      <c r="F507" s="195" t="s">
        <v>341</v>
      </c>
      <c r="G507" s="196">
        <v>5</v>
      </c>
      <c r="H507" s="211"/>
    </row>
    <row r="508" spans="1:8" ht="31.2">
      <c r="A508" s="192" t="s">
        <v>374</v>
      </c>
      <c r="B508" s="210">
        <v>917</v>
      </c>
      <c r="C508" s="193">
        <v>7</v>
      </c>
      <c r="D508" s="193">
        <v>7</v>
      </c>
      <c r="E508" s="194" t="s">
        <v>658</v>
      </c>
      <c r="F508" s="195" t="s">
        <v>341</v>
      </c>
      <c r="G508" s="196">
        <v>5</v>
      </c>
      <c r="H508" s="211"/>
    </row>
    <row r="509" spans="1:8" ht="31.2">
      <c r="A509" s="192" t="s">
        <v>359</v>
      </c>
      <c r="B509" s="210">
        <v>917</v>
      </c>
      <c r="C509" s="193">
        <v>7</v>
      </c>
      <c r="D509" s="193">
        <v>7</v>
      </c>
      <c r="E509" s="194" t="s">
        <v>658</v>
      </c>
      <c r="F509" s="195" t="s">
        <v>360</v>
      </c>
      <c r="G509" s="196">
        <v>5</v>
      </c>
      <c r="H509" s="211"/>
    </row>
    <row r="510" spans="1:8" ht="31.2">
      <c r="A510" s="192" t="s">
        <v>659</v>
      </c>
      <c r="B510" s="210">
        <v>917</v>
      </c>
      <c r="C510" s="193">
        <v>7</v>
      </c>
      <c r="D510" s="193">
        <v>7</v>
      </c>
      <c r="E510" s="194" t="s">
        <v>660</v>
      </c>
      <c r="F510" s="195" t="s">
        <v>341</v>
      </c>
      <c r="G510" s="196">
        <v>5</v>
      </c>
      <c r="H510" s="211"/>
    </row>
    <row r="511" spans="1:8" ht="31.2">
      <c r="A511" s="192" t="s">
        <v>374</v>
      </c>
      <c r="B511" s="210">
        <v>917</v>
      </c>
      <c r="C511" s="193">
        <v>7</v>
      </c>
      <c r="D511" s="193">
        <v>7</v>
      </c>
      <c r="E511" s="194" t="s">
        <v>661</v>
      </c>
      <c r="F511" s="195" t="s">
        <v>341</v>
      </c>
      <c r="G511" s="196">
        <v>5</v>
      </c>
      <c r="H511" s="211"/>
    </row>
    <row r="512" spans="1:8" ht="31.2">
      <c r="A512" s="192" t="s">
        <v>359</v>
      </c>
      <c r="B512" s="210">
        <v>917</v>
      </c>
      <c r="C512" s="193">
        <v>7</v>
      </c>
      <c r="D512" s="193">
        <v>7</v>
      </c>
      <c r="E512" s="194" t="s">
        <v>661</v>
      </c>
      <c r="F512" s="195" t="s">
        <v>360</v>
      </c>
      <c r="G512" s="196">
        <v>5</v>
      </c>
      <c r="H512" s="211"/>
    </row>
    <row r="513" spans="1:8" ht="31.2">
      <c r="A513" s="192" t="s">
        <v>662</v>
      </c>
      <c r="B513" s="210">
        <v>917</v>
      </c>
      <c r="C513" s="193">
        <v>7</v>
      </c>
      <c r="D513" s="193">
        <v>7</v>
      </c>
      <c r="E513" s="194" t="s">
        <v>663</v>
      </c>
      <c r="F513" s="195" t="s">
        <v>341</v>
      </c>
      <c r="G513" s="196">
        <v>10</v>
      </c>
      <c r="H513" s="211"/>
    </row>
    <row r="514" spans="1:8" ht="31.2">
      <c r="A514" s="192" t="s">
        <v>374</v>
      </c>
      <c r="B514" s="210">
        <v>917</v>
      </c>
      <c r="C514" s="193">
        <v>7</v>
      </c>
      <c r="D514" s="193">
        <v>7</v>
      </c>
      <c r="E514" s="194" t="s">
        <v>664</v>
      </c>
      <c r="F514" s="195" t="s">
        <v>341</v>
      </c>
      <c r="G514" s="196">
        <v>10</v>
      </c>
      <c r="H514" s="211"/>
    </row>
    <row r="515" spans="1:8" ht="31.2">
      <c r="A515" s="192" t="s">
        <v>359</v>
      </c>
      <c r="B515" s="210">
        <v>917</v>
      </c>
      <c r="C515" s="193">
        <v>7</v>
      </c>
      <c r="D515" s="193">
        <v>7</v>
      </c>
      <c r="E515" s="194" t="s">
        <v>664</v>
      </c>
      <c r="F515" s="195" t="s">
        <v>360</v>
      </c>
      <c r="G515" s="196">
        <v>10</v>
      </c>
      <c r="H515" s="211"/>
    </row>
    <row r="516" spans="1:8" ht="30.6" customHeight="1">
      <c r="A516" s="192" t="s">
        <v>665</v>
      </c>
      <c r="B516" s="210">
        <v>917</v>
      </c>
      <c r="C516" s="193">
        <v>7</v>
      </c>
      <c r="D516" s="193">
        <v>7</v>
      </c>
      <c r="E516" s="194" t="s">
        <v>666</v>
      </c>
      <c r="F516" s="195" t="s">
        <v>341</v>
      </c>
      <c r="G516" s="196">
        <v>5</v>
      </c>
      <c r="H516" s="211"/>
    </row>
    <row r="517" spans="1:8" ht="31.2">
      <c r="A517" s="192" t="s">
        <v>374</v>
      </c>
      <c r="B517" s="210">
        <v>917</v>
      </c>
      <c r="C517" s="193">
        <v>7</v>
      </c>
      <c r="D517" s="193">
        <v>7</v>
      </c>
      <c r="E517" s="194" t="s">
        <v>667</v>
      </c>
      <c r="F517" s="195" t="s">
        <v>341</v>
      </c>
      <c r="G517" s="196">
        <v>5</v>
      </c>
      <c r="H517" s="211"/>
    </row>
    <row r="518" spans="1:8" ht="31.2">
      <c r="A518" s="192" t="s">
        <v>359</v>
      </c>
      <c r="B518" s="210">
        <v>917</v>
      </c>
      <c r="C518" s="193">
        <v>7</v>
      </c>
      <c r="D518" s="193">
        <v>7</v>
      </c>
      <c r="E518" s="194" t="s">
        <v>667</v>
      </c>
      <c r="F518" s="195" t="s">
        <v>360</v>
      </c>
      <c r="G518" s="196">
        <v>5</v>
      </c>
      <c r="H518" s="211"/>
    </row>
    <row r="519" spans="1:8">
      <c r="A519" s="192" t="s">
        <v>713</v>
      </c>
      <c r="B519" s="210">
        <v>917</v>
      </c>
      <c r="C519" s="193">
        <v>10</v>
      </c>
      <c r="D519" s="193">
        <v>0</v>
      </c>
      <c r="E519" s="194" t="s">
        <v>341</v>
      </c>
      <c r="F519" s="195" t="s">
        <v>341</v>
      </c>
      <c r="G519" s="196">
        <v>6318.2</v>
      </c>
      <c r="H519" s="211"/>
    </row>
    <row r="520" spans="1:8">
      <c r="A520" s="192" t="s">
        <v>714</v>
      </c>
      <c r="B520" s="210">
        <v>917</v>
      </c>
      <c r="C520" s="193">
        <v>10</v>
      </c>
      <c r="D520" s="193">
        <v>1</v>
      </c>
      <c r="E520" s="194" t="s">
        <v>341</v>
      </c>
      <c r="F520" s="195" t="s">
        <v>341</v>
      </c>
      <c r="G520" s="196">
        <v>4367</v>
      </c>
      <c r="H520" s="211"/>
    </row>
    <row r="521" spans="1:8" ht="31.2">
      <c r="A521" s="192" t="s">
        <v>715</v>
      </c>
      <c r="B521" s="210">
        <v>917</v>
      </c>
      <c r="C521" s="193">
        <v>10</v>
      </c>
      <c r="D521" s="193">
        <v>1</v>
      </c>
      <c r="E521" s="194" t="s">
        <v>716</v>
      </c>
      <c r="F521" s="195" t="s">
        <v>341</v>
      </c>
      <c r="G521" s="196">
        <v>4367</v>
      </c>
      <c r="H521" s="211"/>
    </row>
    <row r="522" spans="1:8">
      <c r="A522" s="192" t="s">
        <v>717</v>
      </c>
      <c r="B522" s="210">
        <v>917</v>
      </c>
      <c r="C522" s="193">
        <v>10</v>
      </c>
      <c r="D522" s="193">
        <v>1</v>
      </c>
      <c r="E522" s="194" t="s">
        <v>718</v>
      </c>
      <c r="F522" s="195" t="s">
        <v>341</v>
      </c>
      <c r="G522" s="196">
        <v>4367</v>
      </c>
      <c r="H522" s="211"/>
    </row>
    <row r="523" spans="1:8" ht="109.2">
      <c r="A523" s="192" t="s">
        <v>719</v>
      </c>
      <c r="B523" s="210">
        <v>917</v>
      </c>
      <c r="C523" s="193">
        <v>10</v>
      </c>
      <c r="D523" s="193">
        <v>1</v>
      </c>
      <c r="E523" s="194" t="s">
        <v>720</v>
      </c>
      <c r="F523" s="195" t="s">
        <v>341</v>
      </c>
      <c r="G523" s="196">
        <v>4367</v>
      </c>
      <c r="H523" s="211"/>
    </row>
    <row r="524" spans="1:8">
      <c r="A524" s="192" t="s">
        <v>426</v>
      </c>
      <c r="B524" s="210">
        <v>917</v>
      </c>
      <c r="C524" s="193">
        <v>10</v>
      </c>
      <c r="D524" s="193">
        <v>1</v>
      </c>
      <c r="E524" s="194" t="s">
        <v>720</v>
      </c>
      <c r="F524" s="195" t="s">
        <v>427</v>
      </c>
      <c r="G524" s="196">
        <v>4367</v>
      </c>
      <c r="H524" s="211"/>
    </row>
    <row r="525" spans="1:8">
      <c r="A525" s="192" t="s">
        <v>721</v>
      </c>
      <c r="B525" s="210">
        <v>917</v>
      </c>
      <c r="C525" s="193">
        <v>10</v>
      </c>
      <c r="D525" s="193">
        <v>3</v>
      </c>
      <c r="E525" s="194" t="s">
        <v>341</v>
      </c>
      <c r="F525" s="195" t="s">
        <v>341</v>
      </c>
      <c r="G525" s="196">
        <v>632</v>
      </c>
      <c r="H525" s="211"/>
    </row>
    <row r="526" spans="1:8" ht="31.2">
      <c r="A526" s="192" t="s">
        <v>726</v>
      </c>
      <c r="B526" s="210">
        <v>917</v>
      </c>
      <c r="C526" s="193">
        <v>10</v>
      </c>
      <c r="D526" s="193">
        <v>3</v>
      </c>
      <c r="E526" s="194" t="s">
        <v>727</v>
      </c>
      <c r="F526" s="195" t="s">
        <v>341</v>
      </c>
      <c r="G526" s="196">
        <v>632</v>
      </c>
      <c r="H526" s="211"/>
    </row>
    <row r="527" spans="1:8" ht="62.4">
      <c r="A527" s="192" t="s">
        <v>728</v>
      </c>
      <c r="B527" s="210">
        <v>917</v>
      </c>
      <c r="C527" s="193">
        <v>10</v>
      </c>
      <c r="D527" s="193">
        <v>3</v>
      </c>
      <c r="E527" s="194" t="s">
        <v>729</v>
      </c>
      <c r="F527" s="195" t="s">
        <v>341</v>
      </c>
      <c r="G527" s="196">
        <v>632</v>
      </c>
      <c r="H527" s="211"/>
    </row>
    <row r="528" spans="1:8" ht="31.2">
      <c r="A528" s="192" t="s">
        <v>730</v>
      </c>
      <c r="B528" s="210">
        <v>917</v>
      </c>
      <c r="C528" s="193">
        <v>10</v>
      </c>
      <c r="D528" s="193">
        <v>3</v>
      </c>
      <c r="E528" s="194" t="s">
        <v>731</v>
      </c>
      <c r="F528" s="195" t="s">
        <v>341</v>
      </c>
      <c r="G528" s="196">
        <v>20</v>
      </c>
      <c r="H528" s="211"/>
    </row>
    <row r="529" spans="1:8">
      <c r="A529" s="192" t="s">
        <v>426</v>
      </c>
      <c r="B529" s="210">
        <v>917</v>
      </c>
      <c r="C529" s="193">
        <v>10</v>
      </c>
      <c r="D529" s="193">
        <v>3</v>
      </c>
      <c r="E529" s="194" t="s">
        <v>731</v>
      </c>
      <c r="F529" s="195" t="s">
        <v>427</v>
      </c>
      <c r="G529" s="196">
        <v>20</v>
      </c>
      <c r="H529" s="211"/>
    </row>
    <row r="530" spans="1:8" ht="46.8">
      <c r="A530" s="192" t="s">
        <v>732</v>
      </c>
      <c r="B530" s="210">
        <v>917</v>
      </c>
      <c r="C530" s="193">
        <v>10</v>
      </c>
      <c r="D530" s="193">
        <v>3</v>
      </c>
      <c r="E530" s="194" t="s">
        <v>733</v>
      </c>
      <c r="F530" s="195" t="s">
        <v>341</v>
      </c>
      <c r="G530" s="196">
        <v>151.19999999999999</v>
      </c>
      <c r="H530" s="211"/>
    </row>
    <row r="531" spans="1:8">
      <c r="A531" s="192" t="s">
        <v>426</v>
      </c>
      <c r="B531" s="210">
        <v>917</v>
      </c>
      <c r="C531" s="193">
        <v>10</v>
      </c>
      <c r="D531" s="193">
        <v>3</v>
      </c>
      <c r="E531" s="194" t="s">
        <v>733</v>
      </c>
      <c r="F531" s="195" t="s">
        <v>427</v>
      </c>
      <c r="G531" s="196">
        <v>151.19999999999999</v>
      </c>
      <c r="H531" s="211"/>
    </row>
    <row r="532" spans="1:8" ht="31.2">
      <c r="A532" s="192" t="s">
        <v>734</v>
      </c>
      <c r="B532" s="210">
        <v>917</v>
      </c>
      <c r="C532" s="193">
        <v>10</v>
      </c>
      <c r="D532" s="193">
        <v>3</v>
      </c>
      <c r="E532" s="194" t="s">
        <v>735</v>
      </c>
      <c r="F532" s="195" t="s">
        <v>341</v>
      </c>
      <c r="G532" s="196">
        <v>180</v>
      </c>
      <c r="H532" s="211"/>
    </row>
    <row r="533" spans="1:8">
      <c r="A533" s="192" t="s">
        <v>426</v>
      </c>
      <c r="B533" s="210">
        <v>917</v>
      </c>
      <c r="C533" s="193">
        <v>10</v>
      </c>
      <c r="D533" s="193">
        <v>3</v>
      </c>
      <c r="E533" s="194" t="s">
        <v>735</v>
      </c>
      <c r="F533" s="195" t="s">
        <v>427</v>
      </c>
      <c r="G533" s="196">
        <v>180</v>
      </c>
      <c r="H533" s="211"/>
    </row>
    <row r="534" spans="1:8" ht="78">
      <c r="A534" s="192" t="s">
        <v>736</v>
      </c>
      <c r="B534" s="210">
        <v>917</v>
      </c>
      <c r="C534" s="193">
        <v>10</v>
      </c>
      <c r="D534" s="193">
        <v>3</v>
      </c>
      <c r="E534" s="194" t="s">
        <v>737</v>
      </c>
      <c r="F534" s="195" t="s">
        <v>341</v>
      </c>
      <c r="G534" s="196">
        <v>172.8</v>
      </c>
      <c r="H534" s="211"/>
    </row>
    <row r="535" spans="1:8">
      <c r="A535" s="192" t="s">
        <v>426</v>
      </c>
      <c r="B535" s="210">
        <v>917</v>
      </c>
      <c r="C535" s="193">
        <v>10</v>
      </c>
      <c r="D535" s="193">
        <v>3</v>
      </c>
      <c r="E535" s="194" t="s">
        <v>737</v>
      </c>
      <c r="F535" s="195" t="s">
        <v>427</v>
      </c>
      <c r="G535" s="196">
        <v>172.8</v>
      </c>
      <c r="H535" s="211"/>
    </row>
    <row r="536" spans="1:8" ht="78">
      <c r="A536" s="192" t="s">
        <v>738</v>
      </c>
      <c r="B536" s="210">
        <v>917</v>
      </c>
      <c r="C536" s="193">
        <v>10</v>
      </c>
      <c r="D536" s="193">
        <v>3</v>
      </c>
      <c r="E536" s="194" t="s">
        <v>739</v>
      </c>
      <c r="F536" s="195" t="s">
        <v>341</v>
      </c>
      <c r="G536" s="196">
        <v>108</v>
      </c>
      <c r="H536" s="211"/>
    </row>
    <row r="537" spans="1:8">
      <c r="A537" s="192" t="s">
        <v>426</v>
      </c>
      <c r="B537" s="210">
        <v>917</v>
      </c>
      <c r="C537" s="193">
        <v>10</v>
      </c>
      <c r="D537" s="193">
        <v>3</v>
      </c>
      <c r="E537" s="194" t="s">
        <v>739</v>
      </c>
      <c r="F537" s="195" t="s">
        <v>427</v>
      </c>
      <c r="G537" s="196">
        <v>108</v>
      </c>
      <c r="H537" s="211"/>
    </row>
    <row r="538" spans="1:8">
      <c r="A538" s="192" t="s">
        <v>743</v>
      </c>
      <c r="B538" s="210">
        <v>917</v>
      </c>
      <c r="C538" s="193">
        <v>10</v>
      </c>
      <c r="D538" s="193">
        <v>6</v>
      </c>
      <c r="E538" s="194" t="s">
        <v>341</v>
      </c>
      <c r="F538" s="195" t="s">
        <v>341</v>
      </c>
      <c r="G538" s="196">
        <v>1319.2</v>
      </c>
      <c r="H538" s="211"/>
    </row>
    <row r="539" spans="1:8" ht="31.2">
      <c r="A539" s="192" t="s">
        <v>343</v>
      </c>
      <c r="B539" s="210">
        <v>917</v>
      </c>
      <c r="C539" s="193">
        <v>10</v>
      </c>
      <c r="D539" s="193">
        <v>6</v>
      </c>
      <c r="E539" s="194" t="s">
        <v>344</v>
      </c>
      <c r="F539" s="195" t="s">
        <v>341</v>
      </c>
      <c r="G539" s="196">
        <v>1219.2</v>
      </c>
      <c r="H539" s="211"/>
    </row>
    <row r="540" spans="1:8" ht="31.2">
      <c r="A540" s="192" t="s">
        <v>406</v>
      </c>
      <c r="B540" s="210">
        <v>917</v>
      </c>
      <c r="C540" s="193">
        <v>10</v>
      </c>
      <c r="D540" s="193">
        <v>6</v>
      </c>
      <c r="E540" s="194" t="s">
        <v>407</v>
      </c>
      <c r="F540" s="195" t="s">
        <v>341</v>
      </c>
      <c r="G540" s="196">
        <v>1219.2</v>
      </c>
      <c r="H540" s="211"/>
    </row>
    <row r="541" spans="1:8" ht="61.95" customHeight="1">
      <c r="A541" s="192" t="s">
        <v>744</v>
      </c>
      <c r="B541" s="210">
        <v>917</v>
      </c>
      <c r="C541" s="193">
        <v>10</v>
      </c>
      <c r="D541" s="193">
        <v>6</v>
      </c>
      <c r="E541" s="194" t="s">
        <v>745</v>
      </c>
      <c r="F541" s="195" t="s">
        <v>341</v>
      </c>
      <c r="G541" s="196">
        <v>1219.2</v>
      </c>
      <c r="H541" s="211"/>
    </row>
    <row r="542" spans="1:8" ht="62.4" customHeight="1">
      <c r="A542" s="192" t="s">
        <v>349</v>
      </c>
      <c r="B542" s="210">
        <v>917</v>
      </c>
      <c r="C542" s="193">
        <v>10</v>
      </c>
      <c r="D542" s="193">
        <v>6</v>
      </c>
      <c r="E542" s="194" t="s">
        <v>745</v>
      </c>
      <c r="F542" s="195" t="s">
        <v>350</v>
      </c>
      <c r="G542" s="196">
        <v>1116.5999999999999</v>
      </c>
      <c r="H542" s="211"/>
    </row>
    <row r="543" spans="1:8" ht="31.2">
      <c r="A543" s="192" t="s">
        <v>359</v>
      </c>
      <c r="B543" s="210">
        <v>917</v>
      </c>
      <c r="C543" s="193">
        <v>10</v>
      </c>
      <c r="D543" s="193">
        <v>6</v>
      </c>
      <c r="E543" s="194" t="s">
        <v>745</v>
      </c>
      <c r="F543" s="195" t="s">
        <v>360</v>
      </c>
      <c r="G543" s="196">
        <v>102.6</v>
      </c>
      <c r="H543" s="211"/>
    </row>
    <row r="544" spans="1:8" ht="62.4">
      <c r="A544" s="192" t="s">
        <v>746</v>
      </c>
      <c r="B544" s="210">
        <v>917</v>
      </c>
      <c r="C544" s="193">
        <v>10</v>
      </c>
      <c r="D544" s="193">
        <v>6</v>
      </c>
      <c r="E544" s="194" t="s">
        <v>747</v>
      </c>
      <c r="F544" s="195" t="s">
        <v>341</v>
      </c>
      <c r="G544" s="196">
        <v>100</v>
      </c>
      <c r="H544" s="211"/>
    </row>
    <row r="545" spans="1:8" ht="45.6" customHeight="1">
      <c r="A545" s="192" t="s">
        <v>748</v>
      </c>
      <c r="B545" s="210">
        <v>917</v>
      </c>
      <c r="C545" s="193">
        <v>10</v>
      </c>
      <c r="D545" s="193">
        <v>6</v>
      </c>
      <c r="E545" s="194" t="s">
        <v>749</v>
      </c>
      <c r="F545" s="195" t="s">
        <v>341</v>
      </c>
      <c r="G545" s="196">
        <v>100</v>
      </c>
      <c r="H545" s="211"/>
    </row>
    <row r="546" spans="1:8" ht="31.2">
      <c r="A546" s="192" t="s">
        <v>374</v>
      </c>
      <c r="B546" s="210">
        <v>917</v>
      </c>
      <c r="C546" s="193">
        <v>10</v>
      </c>
      <c r="D546" s="193">
        <v>6</v>
      </c>
      <c r="E546" s="194" t="s">
        <v>750</v>
      </c>
      <c r="F546" s="195" t="s">
        <v>341</v>
      </c>
      <c r="G546" s="196">
        <v>100</v>
      </c>
      <c r="H546" s="211"/>
    </row>
    <row r="547" spans="1:8" ht="31.2">
      <c r="A547" s="192" t="s">
        <v>359</v>
      </c>
      <c r="B547" s="210">
        <v>917</v>
      </c>
      <c r="C547" s="193">
        <v>10</v>
      </c>
      <c r="D547" s="193">
        <v>6</v>
      </c>
      <c r="E547" s="194" t="s">
        <v>750</v>
      </c>
      <c r="F547" s="195" t="s">
        <v>360</v>
      </c>
      <c r="G547" s="196">
        <v>100</v>
      </c>
      <c r="H547" s="211"/>
    </row>
    <row r="548" spans="1:8">
      <c r="A548" s="192" t="s">
        <v>751</v>
      </c>
      <c r="B548" s="210">
        <v>917</v>
      </c>
      <c r="C548" s="193">
        <v>11</v>
      </c>
      <c r="D548" s="193">
        <v>0</v>
      </c>
      <c r="E548" s="194" t="s">
        <v>341</v>
      </c>
      <c r="F548" s="195" t="s">
        <v>341</v>
      </c>
      <c r="G548" s="196">
        <v>120</v>
      </c>
      <c r="H548" s="211"/>
    </row>
    <row r="549" spans="1:8">
      <c r="A549" s="192" t="s">
        <v>752</v>
      </c>
      <c r="B549" s="210">
        <v>917</v>
      </c>
      <c r="C549" s="193">
        <v>11</v>
      </c>
      <c r="D549" s="193">
        <v>1</v>
      </c>
      <c r="E549" s="194" t="s">
        <v>341</v>
      </c>
      <c r="F549" s="195" t="s">
        <v>341</v>
      </c>
      <c r="G549" s="196">
        <v>120</v>
      </c>
      <c r="H549" s="211"/>
    </row>
    <row r="550" spans="1:8" ht="46.8">
      <c r="A550" s="192" t="s">
        <v>753</v>
      </c>
      <c r="B550" s="210">
        <v>917</v>
      </c>
      <c r="C550" s="193">
        <v>11</v>
      </c>
      <c r="D550" s="193">
        <v>1</v>
      </c>
      <c r="E550" s="194" t="s">
        <v>754</v>
      </c>
      <c r="F550" s="195" t="s">
        <v>341</v>
      </c>
      <c r="G550" s="196">
        <v>120</v>
      </c>
      <c r="H550" s="211"/>
    </row>
    <row r="551" spans="1:8">
      <c r="A551" s="192" t="s">
        <v>755</v>
      </c>
      <c r="B551" s="210">
        <v>917</v>
      </c>
      <c r="C551" s="193">
        <v>11</v>
      </c>
      <c r="D551" s="193">
        <v>1</v>
      </c>
      <c r="E551" s="194" t="s">
        <v>756</v>
      </c>
      <c r="F551" s="195" t="s">
        <v>341</v>
      </c>
      <c r="G551" s="196">
        <v>120</v>
      </c>
      <c r="H551" s="211"/>
    </row>
    <row r="552" spans="1:8" ht="31.2">
      <c r="A552" s="192" t="s">
        <v>374</v>
      </c>
      <c r="B552" s="210">
        <v>917</v>
      </c>
      <c r="C552" s="193">
        <v>11</v>
      </c>
      <c r="D552" s="193">
        <v>1</v>
      </c>
      <c r="E552" s="194" t="s">
        <v>757</v>
      </c>
      <c r="F552" s="195" t="s">
        <v>341</v>
      </c>
      <c r="G552" s="196">
        <v>120</v>
      </c>
      <c r="H552" s="211"/>
    </row>
    <row r="553" spans="1:8" ht="31.2">
      <c r="A553" s="192" t="s">
        <v>359</v>
      </c>
      <c r="B553" s="210">
        <v>917</v>
      </c>
      <c r="C553" s="193">
        <v>11</v>
      </c>
      <c r="D553" s="193">
        <v>1</v>
      </c>
      <c r="E553" s="194" t="s">
        <v>757</v>
      </c>
      <c r="F553" s="195" t="s">
        <v>360</v>
      </c>
      <c r="G553" s="196">
        <v>120</v>
      </c>
      <c r="H553" s="211"/>
    </row>
    <row r="554" spans="1:8" s="191" customFormat="1" ht="31.2" customHeight="1">
      <c r="A554" s="186" t="s">
        <v>801</v>
      </c>
      <c r="B554" s="209">
        <v>918</v>
      </c>
      <c r="C554" s="187">
        <v>0</v>
      </c>
      <c r="D554" s="187">
        <v>0</v>
      </c>
      <c r="E554" s="188" t="s">
        <v>341</v>
      </c>
      <c r="F554" s="189" t="s">
        <v>341</v>
      </c>
      <c r="G554" s="190">
        <v>23075</v>
      </c>
      <c r="H554" s="208"/>
    </row>
    <row r="555" spans="1:8">
      <c r="A555" s="192" t="s">
        <v>494</v>
      </c>
      <c r="B555" s="210">
        <v>918</v>
      </c>
      <c r="C555" s="193">
        <v>5</v>
      </c>
      <c r="D555" s="193">
        <v>0</v>
      </c>
      <c r="E555" s="194" t="s">
        <v>341</v>
      </c>
      <c r="F555" s="195" t="s">
        <v>341</v>
      </c>
      <c r="G555" s="196">
        <v>4953.3999999999996</v>
      </c>
      <c r="H555" s="211"/>
    </row>
    <row r="556" spans="1:8" ht="31.2">
      <c r="A556" s="192" t="s">
        <v>502</v>
      </c>
      <c r="B556" s="210">
        <v>918</v>
      </c>
      <c r="C556" s="193">
        <v>5</v>
      </c>
      <c r="D556" s="193">
        <v>5</v>
      </c>
      <c r="E556" s="194" t="s">
        <v>341</v>
      </c>
      <c r="F556" s="195" t="s">
        <v>341</v>
      </c>
      <c r="G556" s="196">
        <v>4953.3999999999996</v>
      </c>
      <c r="H556" s="211"/>
    </row>
    <row r="557" spans="1:8" ht="31.2">
      <c r="A557" s="192" t="s">
        <v>343</v>
      </c>
      <c r="B557" s="210">
        <v>918</v>
      </c>
      <c r="C557" s="193">
        <v>5</v>
      </c>
      <c r="D557" s="193">
        <v>5</v>
      </c>
      <c r="E557" s="194" t="s">
        <v>344</v>
      </c>
      <c r="F557" s="195" t="s">
        <v>341</v>
      </c>
      <c r="G557" s="196">
        <v>4953.3999999999996</v>
      </c>
      <c r="H557" s="211"/>
    </row>
    <row r="558" spans="1:8">
      <c r="A558" s="192" t="s">
        <v>355</v>
      </c>
      <c r="B558" s="210">
        <v>918</v>
      </c>
      <c r="C558" s="193">
        <v>5</v>
      </c>
      <c r="D558" s="193">
        <v>5</v>
      </c>
      <c r="E558" s="194" t="s">
        <v>356</v>
      </c>
      <c r="F558" s="195" t="s">
        <v>341</v>
      </c>
      <c r="G558" s="196">
        <v>4953.3999999999996</v>
      </c>
      <c r="H558" s="211"/>
    </row>
    <row r="559" spans="1:8" ht="31.2">
      <c r="A559" s="192" t="s">
        <v>347</v>
      </c>
      <c r="B559" s="210">
        <v>918</v>
      </c>
      <c r="C559" s="193">
        <v>5</v>
      </c>
      <c r="D559" s="193">
        <v>5</v>
      </c>
      <c r="E559" s="194" t="s">
        <v>357</v>
      </c>
      <c r="F559" s="195" t="s">
        <v>341</v>
      </c>
      <c r="G559" s="196">
        <v>1051.5</v>
      </c>
      <c r="H559" s="211"/>
    </row>
    <row r="560" spans="1:8" ht="62.4" customHeight="1">
      <c r="A560" s="192" t="s">
        <v>349</v>
      </c>
      <c r="B560" s="210">
        <v>918</v>
      </c>
      <c r="C560" s="193">
        <v>5</v>
      </c>
      <c r="D560" s="193">
        <v>5</v>
      </c>
      <c r="E560" s="194" t="s">
        <v>357</v>
      </c>
      <c r="F560" s="195" t="s">
        <v>350</v>
      </c>
      <c r="G560" s="196">
        <v>1051.5</v>
      </c>
      <c r="H560" s="211"/>
    </row>
    <row r="561" spans="1:8" ht="31.2">
      <c r="A561" s="192" t="s">
        <v>351</v>
      </c>
      <c r="B561" s="210">
        <v>918</v>
      </c>
      <c r="C561" s="193">
        <v>5</v>
      </c>
      <c r="D561" s="193">
        <v>5</v>
      </c>
      <c r="E561" s="194" t="s">
        <v>358</v>
      </c>
      <c r="F561" s="195" t="s">
        <v>341</v>
      </c>
      <c r="G561" s="196">
        <v>3178.5</v>
      </c>
      <c r="H561" s="211"/>
    </row>
    <row r="562" spans="1:8" ht="62.4" customHeight="1">
      <c r="A562" s="192" t="s">
        <v>349</v>
      </c>
      <c r="B562" s="210">
        <v>918</v>
      </c>
      <c r="C562" s="193">
        <v>5</v>
      </c>
      <c r="D562" s="193">
        <v>5</v>
      </c>
      <c r="E562" s="194" t="s">
        <v>358</v>
      </c>
      <c r="F562" s="195" t="s">
        <v>350</v>
      </c>
      <c r="G562" s="196">
        <v>3165.9</v>
      </c>
      <c r="H562" s="211"/>
    </row>
    <row r="563" spans="1:8" ht="31.2">
      <c r="A563" s="192" t="s">
        <v>359</v>
      </c>
      <c r="B563" s="210">
        <v>918</v>
      </c>
      <c r="C563" s="193">
        <v>5</v>
      </c>
      <c r="D563" s="193">
        <v>5</v>
      </c>
      <c r="E563" s="194" t="s">
        <v>358</v>
      </c>
      <c r="F563" s="195" t="s">
        <v>360</v>
      </c>
      <c r="G563" s="196">
        <v>12.2</v>
      </c>
      <c r="H563" s="211"/>
    </row>
    <row r="564" spans="1:8">
      <c r="A564" s="192" t="s">
        <v>361</v>
      </c>
      <c r="B564" s="210">
        <v>918</v>
      </c>
      <c r="C564" s="193">
        <v>5</v>
      </c>
      <c r="D564" s="193">
        <v>5</v>
      </c>
      <c r="E564" s="194" t="s">
        <v>358</v>
      </c>
      <c r="F564" s="195" t="s">
        <v>362</v>
      </c>
      <c r="G564" s="196">
        <v>0.4</v>
      </c>
      <c r="H564" s="211"/>
    </row>
    <row r="565" spans="1:8" ht="46.8">
      <c r="A565" s="192" t="s">
        <v>156</v>
      </c>
      <c r="B565" s="210">
        <v>918</v>
      </c>
      <c r="C565" s="193">
        <v>5</v>
      </c>
      <c r="D565" s="193">
        <v>5</v>
      </c>
      <c r="E565" s="194" t="s">
        <v>363</v>
      </c>
      <c r="F565" s="195" t="s">
        <v>341</v>
      </c>
      <c r="G565" s="196">
        <v>723.4</v>
      </c>
      <c r="H565" s="211"/>
    </row>
    <row r="566" spans="1:8" ht="62.4" customHeight="1">
      <c r="A566" s="192" t="s">
        <v>349</v>
      </c>
      <c r="B566" s="210">
        <v>918</v>
      </c>
      <c r="C566" s="193">
        <v>5</v>
      </c>
      <c r="D566" s="193">
        <v>5</v>
      </c>
      <c r="E566" s="194" t="s">
        <v>363</v>
      </c>
      <c r="F566" s="195" t="s">
        <v>350</v>
      </c>
      <c r="G566" s="196">
        <v>723.4</v>
      </c>
      <c r="H566" s="211"/>
    </row>
    <row r="567" spans="1:8">
      <c r="A567" s="192" t="s">
        <v>503</v>
      </c>
      <c r="B567" s="210">
        <v>918</v>
      </c>
      <c r="C567" s="193">
        <v>6</v>
      </c>
      <c r="D567" s="193">
        <v>0</v>
      </c>
      <c r="E567" s="194" t="s">
        <v>341</v>
      </c>
      <c r="F567" s="195" t="s">
        <v>341</v>
      </c>
      <c r="G567" s="196">
        <v>905.3</v>
      </c>
      <c r="H567" s="211"/>
    </row>
    <row r="568" spans="1:8">
      <c r="A568" s="192" t="s">
        <v>504</v>
      </c>
      <c r="B568" s="210">
        <v>918</v>
      </c>
      <c r="C568" s="193">
        <v>6</v>
      </c>
      <c r="D568" s="193">
        <v>5</v>
      </c>
      <c r="E568" s="194" t="s">
        <v>341</v>
      </c>
      <c r="F568" s="195" t="s">
        <v>341</v>
      </c>
      <c r="G568" s="196">
        <v>905.3</v>
      </c>
      <c r="H568" s="211"/>
    </row>
    <row r="569" spans="1:8">
      <c r="A569" s="192" t="s">
        <v>505</v>
      </c>
      <c r="B569" s="210">
        <v>918</v>
      </c>
      <c r="C569" s="193">
        <v>6</v>
      </c>
      <c r="D569" s="193">
        <v>5</v>
      </c>
      <c r="E569" s="194" t="s">
        <v>506</v>
      </c>
      <c r="F569" s="195" t="s">
        <v>341</v>
      </c>
      <c r="G569" s="196">
        <v>905.3</v>
      </c>
      <c r="H569" s="211"/>
    </row>
    <row r="570" spans="1:8" ht="46.8">
      <c r="A570" s="192" t="s">
        <v>507</v>
      </c>
      <c r="B570" s="210">
        <v>918</v>
      </c>
      <c r="C570" s="193">
        <v>6</v>
      </c>
      <c r="D570" s="193">
        <v>5</v>
      </c>
      <c r="E570" s="194" t="s">
        <v>508</v>
      </c>
      <c r="F570" s="195" t="s">
        <v>341</v>
      </c>
      <c r="G570" s="196">
        <v>905.3</v>
      </c>
      <c r="H570" s="211"/>
    </row>
    <row r="571" spans="1:8" ht="31.2">
      <c r="A571" s="192" t="s">
        <v>359</v>
      </c>
      <c r="B571" s="210">
        <v>918</v>
      </c>
      <c r="C571" s="193">
        <v>6</v>
      </c>
      <c r="D571" s="193">
        <v>5</v>
      </c>
      <c r="E571" s="194" t="s">
        <v>508</v>
      </c>
      <c r="F571" s="195" t="s">
        <v>360</v>
      </c>
      <c r="G571" s="196">
        <v>905.3</v>
      </c>
      <c r="H571" s="211"/>
    </row>
    <row r="572" spans="1:8">
      <c r="A572" s="192" t="s">
        <v>509</v>
      </c>
      <c r="B572" s="210">
        <v>918</v>
      </c>
      <c r="C572" s="193">
        <v>7</v>
      </c>
      <c r="D572" s="193">
        <v>0</v>
      </c>
      <c r="E572" s="194" t="s">
        <v>341</v>
      </c>
      <c r="F572" s="195" t="s">
        <v>341</v>
      </c>
      <c r="G572" s="196">
        <v>3.2</v>
      </c>
      <c r="H572" s="211"/>
    </row>
    <row r="573" spans="1:8" ht="31.2">
      <c r="A573" s="192" t="s">
        <v>604</v>
      </c>
      <c r="B573" s="210">
        <v>918</v>
      </c>
      <c r="C573" s="193">
        <v>7</v>
      </c>
      <c r="D573" s="193">
        <v>5</v>
      </c>
      <c r="E573" s="194" t="s">
        <v>341</v>
      </c>
      <c r="F573" s="195" t="s">
        <v>341</v>
      </c>
      <c r="G573" s="196">
        <v>3.2</v>
      </c>
      <c r="H573" s="211"/>
    </row>
    <row r="574" spans="1:8" ht="31.2">
      <c r="A574" s="192" t="s">
        <v>605</v>
      </c>
      <c r="B574" s="210">
        <v>918</v>
      </c>
      <c r="C574" s="193">
        <v>7</v>
      </c>
      <c r="D574" s="193">
        <v>5</v>
      </c>
      <c r="E574" s="194" t="s">
        <v>606</v>
      </c>
      <c r="F574" s="195" t="s">
        <v>341</v>
      </c>
      <c r="G574" s="196">
        <v>3.2</v>
      </c>
      <c r="H574" s="211"/>
    </row>
    <row r="575" spans="1:8">
      <c r="A575" s="192" t="s">
        <v>607</v>
      </c>
      <c r="B575" s="210">
        <v>918</v>
      </c>
      <c r="C575" s="193">
        <v>7</v>
      </c>
      <c r="D575" s="193">
        <v>5</v>
      </c>
      <c r="E575" s="194" t="s">
        <v>608</v>
      </c>
      <c r="F575" s="195" t="s">
        <v>341</v>
      </c>
      <c r="G575" s="196">
        <v>3.2</v>
      </c>
      <c r="H575" s="211"/>
    </row>
    <row r="576" spans="1:8" ht="31.2">
      <c r="A576" s="192" t="s">
        <v>359</v>
      </c>
      <c r="B576" s="210">
        <v>918</v>
      </c>
      <c r="C576" s="193">
        <v>7</v>
      </c>
      <c r="D576" s="193">
        <v>5</v>
      </c>
      <c r="E576" s="194" t="s">
        <v>608</v>
      </c>
      <c r="F576" s="195" t="s">
        <v>360</v>
      </c>
      <c r="G576" s="196">
        <v>3.2</v>
      </c>
      <c r="H576" s="211"/>
    </row>
    <row r="577" spans="1:8">
      <c r="A577" s="192" t="s">
        <v>713</v>
      </c>
      <c r="B577" s="210">
        <v>918</v>
      </c>
      <c r="C577" s="193">
        <v>10</v>
      </c>
      <c r="D577" s="193">
        <v>0</v>
      </c>
      <c r="E577" s="194" t="s">
        <v>341</v>
      </c>
      <c r="F577" s="195" t="s">
        <v>341</v>
      </c>
      <c r="G577" s="196">
        <v>11979.9</v>
      </c>
      <c r="H577" s="211"/>
    </row>
    <row r="578" spans="1:8">
      <c r="A578" s="192" t="s">
        <v>721</v>
      </c>
      <c r="B578" s="210">
        <v>918</v>
      </c>
      <c r="C578" s="193">
        <v>10</v>
      </c>
      <c r="D578" s="193">
        <v>3</v>
      </c>
      <c r="E578" s="194" t="s">
        <v>341</v>
      </c>
      <c r="F578" s="195" t="s">
        <v>341</v>
      </c>
      <c r="G578" s="196">
        <v>11979.9</v>
      </c>
      <c r="H578" s="211"/>
    </row>
    <row r="579" spans="1:8" ht="31.2">
      <c r="A579" s="192" t="s">
        <v>343</v>
      </c>
      <c r="B579" s="210">
        <v>918</v>
      </c>
      <c r="C579" s="193">
        <v>10</v>
      </c>
      <c r="D579" s="193">
        <v>3</v>
      </c>
      <c r="E579" s="194" t="s">
        <v>344</v>
      </c>
      <c r="F579" s="195" t="s">
        <v>341</v>
      </c>
      <c r="G579" s="196">
        <v>11979.9</v>
      </c>
      <c r="H579" s="211"/>
    </row>
    <row r="580" spans="1:8" ht="31.2">
      <c r="A580" s="192" t="s">
        <v>406</v>
      </c>
      <c r="B580" s="210">
        <v>918</v>
      </c>
      <c r="C580" s="193">
        <v>10</v>
      </c>
      <c r="D580" s="193">
        <v>3</v>
      </c>
      <c r="E580" s="194" t="s">
        <v>407</v>
      </c>
      <c r="F580" s="195" t="s">
        <v>341</v>
      </c>
      <c r="G580" s="196">
        <v>11979.9</v>
      </c>
      <c r="H580" s="211"/>
    </row>
    <row r="581" spans="1:8" ht="78">
      <c r="A581" s="192" t="s">
        <v>722</v>
      </c>
      <c r="B581" s="210">
        <v>918</v>
      </c>
      <c r="C581" s="193">
        <v>10</v>
      </c>
      <c r="D581" s="193">
        <v>3</v>
      </c>
      <c r="E581" s="194" t="s">
        <v>723</v>
      </c>
      <c r="F581" s="195" t="s">
        <v>341</v>
      </c>
      <c r="G581" s="196">
        <v>872.9</v>
      </c>
      <c r="H581" s="211"/>
    </row>
    <row r="582" spans="1:8" ht="62.4" customHeight="1">
      <c r="A582" s="192" t="s">
        <v>349</v>
      </c>
      <c r="B582" s="210">
        <v>918</v>
      </c>
      <c r="C582" s="193">
        <v>10</v>
      </c>
      <c r="D582" s="193">
        <v>3</v>
      </c>
      <c r="E582" s="194" t="s">
        <v>723</v>
      </c>
      <c r="F582" s="195" t="s">
        <v>350</v>
      </c>
      <c r="G582" s="196">
        <v>831.3</v>
      </c>
      <c r="H582" s="211"/>
    </row>
    <row r="583" spans="1:8" ht="31.2">
      <c r="A583" s="192" t="s">
        <v>359</v>
      </c>
      <c r="B583" s="210">
        <v>918</v>
      </c>
      <c r="C583" s="193">
        <v>10</v>
      </c>
      <c r="D583" s="193">
        <v>3</v>
      </c>
      <c r="E583" s="194" t="s">
        <v>723</v>
      </c>
      <c r="F583" s="195" t="s">
        <v>360</v>
      </c>
      <c r="G583" s="196">
        <v>41.6</v>
      </c>
      <c r="H583" s="211"/>
    </row>
    <row r="584" spans="1:8" ht="31.2">
      <c r="A584" s="192" t="s">
        <v>724</v>
      </c>
      <c r="B584" s="210">
        <v>918</v>
      </c>
      <c r="C584" s="193">
        <v>10</v>
      </c>
      <c r="D584" s="193">
        <v>3</v>
      </c>
      <c r="E584" s="194" t="s">
        <v>725</v>
      </c>
      <c r="F584" s="195" t="s">
        <v>341</v>
      </c>
      <c r="G584" s="196">
        <v>11107</v>
      </c>
      <c r="H584" s="211"/>
    </row>
    <row r="585" spans="1:8" ht="31.2">
      <c r="A585" s="192" t="s">
        <v>359</v>
      </c>
      <c r="B585" s="210">
        <v>918</v>
      </c>
      <c r="C585" s="193">
        <v>10</v>
      </c>
      <c r="D585" s="193">
        <v>3</v>
      </c>
      <c r="E585" s="194" t="s">
        <v>725</v>
      </c>
      <c r="F585" s="195" t="s">
        <v>360</v>
      </c>
      <c r="G585" s="196">
        <v>247</v>
      </c>
      <c r="H585" s="211"/>
    </row>
    <row r="586" spans="1:8">
      <c r="A586" s="192" t="s">
        <v>426</v>
      </c>
      <c r="B586" s="210">
        <v>918</v>
      </c>
      <c r="C586" s="193">
        <v>10</v>
      </c>
      <c r="D586" s="193">
        <v>3</v>
      </c>
      <c r="E586" s="194" t="s">
        <v>725</v>
      </c>
      <c r="F586" s="195" t="s">
        <v>427</v>
      </c>
      <c r="G586" s="196">
        <v>10860</v>
      </c>
      <c r="H586" s="211"/>
    </row>
    <row r="587" spans="1:8">
      <c r="A587" s="192" t="s">
        <v>751</v>
      </c>
      <c r="B587" s="210">
        <v>918</v>
      </c>
      <c r="C587" s="193">
        <v>11</v>
      </c>
      <c r="D587" s="193">
        <v>0</v>
      </c>
      <c r="E587" s="194" t="s">
        <v>341</v>
      </c>
      <c r="F587" s="195" t="s">
        <v>341</v>
      </c>
      <c r="G587" s="196">
        <v>5233.2</v>
      </c>
      <c r="H587" s="211"/>
    </row>
    <row r="588" spans="1:8">
      <c r="A588" s="192" t="s">
        <v>752</v>
      </c>
      <c r="B588" s="210">
        <v>918</v>
      </c>
      <c r="C588" s="193">
        <v>11</v>
      </c>
      <c r="D588" s="193">
        <v>1</v>
      </c>
      <c r="E588" s="194" t="s">
        <v>341</v>
      </c>
      <c r="F588" s="195" t="s">
        <v>341</v>
      </c>
      <c r="G588" s="196">
        <v>5233.2</v>
      </c>
      <c r="H588" s="211"/>
    </row>
    <row r="589" spans="1:8" ht="46.8">
      <c r="A589" s="192" t="s">
        <v>475</v>
      </c>
      <c r="B589" s="210">
        <v>918</v>
      </c>
      <c r="C589" s="193">
        <v>11</v>
      </c>
      <c r="D589" s="193">
        <v>1</v>
      </c>
      <c r="E589" s="194" t="s">
        <v>476</v>
      </c>
      <c r="F589" s="195" t="s">
        <v>341</v>
      </c>
      <c r="G589" s="196">
        <v>5233.2</v>
      </c>
      <c r="H589" s="211"/>
    </row>
    <row r="590" spans="1:8">
      <c r="A590" s="192" t="s">
        <v>758</v>
      </c>
      <c r="B590" s="210">
        <v>918</v>
      </c>
      <c r="C590" s="193">
        <v>11</v>
      </c>
      <c r="D590" s="193">
        <v>1</v>
      </c>
      <c r="E590" s="194" t="s">
        <v>759</v>
      </c>
      <c r="F590" s="195" t="s">
        <v>341</v>
      </c>
      <c r="G590" s="196">
        <v>5233.2</v>
      </c>
      <c r="H590" s="211"/>
    </row>
    <row r="591" spans="1:8">
      <c r="A591" s="192" t="s">
        <v>760</v>
      </c>
      <c r="B591" s="210">
        <v>918</v>
      </c>
      <c r="C591" s="193">
        <v>11</v>
      </c>
      <c r="D591" s="193">
        <v>1</v>
      </c>
      <c r="E591" s="194" t="s">
        <v>761</v>
      </c>
      <c r="F591" s="195" t="s">
        <v>341</v>
      </c>
      <c r="G591" s="196">
        <v>233.2</v>
      </c>
      <c r="H591" s="211"/>
    </row>
    <row r="592" spans="1:8" ht="31.2">
      <c r="A592" s="192" t="s">
        <v>359</v>
      </c>
      <c r="B592" s="210">
        <v>918</v>
      </c>
      <c r="C592" s="193">
        <v>11</v>
      </c>
      <c r="D592" s="193">
        <v>1</v>
      </c>
      <c r="E592" s="194" t="s">
        <v>761</v>
      </c>
      <c r="F592" s="195" t="s">
        <v>360</v>
      </c>
      <c r="G592" s="196">
        <v>233.2</v>
      </c>
      <c r="H592" s="211"/>
    </row>
    <row r="593" spans="1:8" ht="46.8">
      <c r="A593" s="192" t="s">
        <v>479</v>
      </c>
      <c r="B593" s="210">
        <v>918</v>
      </c>
      <c r="C593" s="193">
        <v>11</v>
      </c>
      <c r="D593" s="193">
        <v>1</v>
      </c>
      <c r="E593" s="194" t="s">
        <v>762</v>
      </c>
      <c r="F593" s="195" t="s">
        <v>341</v>
      </c>
      <c r="G593" s="196">
        <v>3448.4</v>
      </c>
      <c r="H593" s="211"/>
    </row>
    <row r="594" spans="1:8" ht="31.2">
      <c r="A594" s="192" t="s">
        <v>481</v>
      </c>
      <c r="B594" s="210">
        <v>918</v>
      </c>
      <c r="C594" s="193">
        <v>11</v>
      </c>
      <c r="D594" s="193">
        <v>1</v>
      </c>
      <c r="E594" s="194" t="s">
        <v>762</v>
      </c>
      <c r="F594" s="195" t="s">
        <v>482</v>
      </c>
      <c r="G594" s="196">
        <v>3448.4</v>
      </c>
      <c r="H594" s="211"/>
    </row>
    <row r="595" spans="1:8" ht="78">
      <c r="A595" s="192" t="s">
        <v>763</v>
      </c>
      <c r="B595" s="210">
        <v>918</v>
      </c>
      <c r="C595" s="193">
        <v>11</v>
      </c>
      <c r="D595" s="193">
        <v>1</v>
      </c>
      <c r="E595" s="194" t="s">
        <v>764</v>
      </c>
      <c r="F595" s="195" t="s">
        <v>341</v>
      </c>
      <c r="G595" s="196">
        <v>73.7</v>
      </c>
      <c r="H595" s="211"/>
    </row>
    <row r="596" spans="1:8" ht="31.2">
      <c r="A596" s="192" t="s">
        <v>481</v>
      </c>
      <c r="B596" s="210">
        <v>918</v>
      </c>
      <c r="C596" s="193">
        <v>11</v>
      </c>
      <c r="D596" s="193">
        <v>1</v>
      </c>
      <c r="E596" s="194" t="s">
        <v>764</v>
      </c>
      <c r="F596" s="195" t="s">
        <v>482</v>
      </c>
      <c r="G596" s="196">
        <v>73.7</v>
      </c>
      <c r="H596" s="211"/>
    </row>
    <row r="597" spans="1:8" ht="78">
      <c r="A597" s="192" t="s">
        <v>765</v>
      </c>
      <c r="B597" s="210">
        <v>918</v>
      </c>
      <c r="C597" s="193">
        <v>11</v>
      </c>
      <c r="D597" s="193">
        <v>1</v>
      </c>
      <c r="E597" s="194" t="s">
        <v>766</v>
      </c>
      <c r="F597" s="195" t="s">
        <v>341</v>
      </c>
      <c r="G597" s="196">
        <v>1477.9</v>
      </c>
      <c r="H597" s="211"/>
    </row>
    <row r="598" spans="1:8" ht="31.2">
      <c r="A598" s="192" t="s">
        <v>481</v>
      </c>
      <c r="B598" s="210">
        <v>918</v>
      </c>
      <c r="C598" s="193">
        <v>11</v>
      </c>
      <c r="D598" s="193">
        <v>1</v>
      </c>
      <c r="E598" s="194" t="s">
        <v>766</v>
      </c>
      <c r="F598" s="195" t="s">
        <v>482</v>
      </c>
      <c r="G598" s="196">
        <v>1477.9</v>
      </c>
      <c r="H598" s="211"/>
    </row>
    <row r="599" spans="1:8" s="191" customFormat="1">
      <c r="A599" s="186" t="s">
        <v>802</v>
      </c>
      <c r="B599" s="209">
        <v>923</v>
      </c>
      <c r="C599" s="187">
        <v>0</v>
      </c>
      <c r="D599" s="187">
        <v>0</v>
      </c>
      <c r="E599" s="188" t="s">
        <v>341</v>
      </c>
      <c r="F599" s="189" t="s">
        <v>341</v>
      </c>
      <c r="G599" s="190">
        <v>2250.1</v>
      </c>
      <c r="H599" s="208"/>
    </row>
    <row r="600" spans="1:8">
      <c r="A600" s="192" t="s">
        <v>340</v>
      </c>
      <c r="B600" s="210">
        <v>923</v>
      </c>
      <c r="C600" s="193">
        <v>1</v>
      </c>
      <c r="D600" s="193">
        <v>0</v>
      </c>
      <c r="E600" s="194" t="s">
        <v>341</v>
      </c>
      <c r="F600" s="195" t="s">
        <v>341</v>
      </c>
      <c r="G600" s="196">
        <v>2250.1</v>
      </c>
      <c r="H600" s="211"/>
    </row>
    <row r="601" spans="1:8" ht="46.8">
      <c r="A601" s="192" t="s">
        <v>381</v>
      </c>
      <c r="B601" s="210">
        <v>923</v>
      </c>
      <c r="C601" s="193">
        <v>1</v>
      </c>
      <c r="D601" s="193">
        <v>6</v>
      </c>
      <c r="E601" s="194" t="s">
        <v>341</v>
      </c>
      <c r="F601" s="195" t="s">
        <v>341</v>
      </c>
      <c r="G601" s="196">
        <v>2250.1</v>
      </c>
      <c r="H601" s="211"/>
    </row>
    <row r="602" spans="1:8" ht="31.2">
      <c r="A602" s="192" t="s">
        <v>343</v>
      </c>
      <c r="B602" s="210">
        <v>923</v>
      </c>
      <c r="C602" s="193">
        <v>1</v>
      </c>
      <c r="D602" s="193">
        <v>6</v>
      </c>
      <c r="E602" s="194" t="s">
        <v>344</v>
      </c>
      <c r="F602" s="195" t="s">
        <v>341</v>
      </c>
      <c r="G602" s="196">
        <v>2250.1</v>
      </c>
      <c r="H602" s="211"/>
    </row>
    <row r="603" spans="1:8">
      <c r="A603" s="192" t="s">
        <v>355</v>
      </c>
      <c r="B603" s="210">
        <v>923</v>
      </c>
      <c r="C603" s="193">
        <v>1</v>
      </c>
      <c r="D603" s="193">
        <v>6</v>
      </c>
      <c r="E603" s="194" t="s">
        <v>356</v>
      </c>
      <c r="F603" s="195" t="s">
        <v>341</v>
      </c>
      <c r="G603" s="196">
        <v>1224.2</v>
      </c>
      <c r="H603" s="211"/>
    </row>
    <row r="604" spans="1:8" ht="31.2">
      <c r="A604" s="192" t="s">
        <v>347</v>
      </c>
      <c r="B604" s="210">
        <v>923</v>
      </c>
      <c r="C604" s="193">
        <v>1</v>
      </c>
      <c r="D604" s="193">
        <v>6</v>
      </c>
      <c r="E604" s="194" t="s">
        <v>357</v>
      </c>
      <c r="F604" s="195" t="s">
        <v>341</v>
      </c>
      <c r="G604" s="196">
        <v>323.8</v>
      </c>
      <c r="H604" s="211"/>
    </row>
    <row r="605" spans="1:8" ht="62.4" customHeight="1">
      <c r="A605" s="192" t="s">
        <v>349</v>
      </c>
      <c r="B605" s="210">
        <v>923</v>
      </c>
      <c r="C605" s="193">
        <v>1</v>
      </c>
      <c r="D605" s="193">
        <v>6</v>
      </c>
      <c r="E605" s="194" t="s">
        <v>357</v>
      </c>
      <c r="F605" s="195" t="s">
        <v>350</v>
      </c>
      <c r="G605" s="196">
        <v>323.8</v>
      </c>
      <c r="H605" s="211"/>
    </row>
    <row r="606" spans="1:8" ht="31.2">
      <c r="A606" s="192" t="s">
        <v>351</v>
      </c>
      <c r="B606" s="210">
        <v>923</v>
      </c>
      <c r="C606" s="193">
        <v>1</v>
      </c>
      <c r="D606" s="193">
        <v>6</v>
      </c>
      <c r="E606" s="194" t="s">
        <v>358</v>
      </c>
      <c r="F606" s="195" t="s">
        <v>341</v>
      </c>
      <c r="G606" s="196">
        <v>900.4</v>
      </c>
      <c r="H606" s="211"/>
    </row>
    <row r="607" spans="1:8" ht="62.4" customHeight="1">
      <c r="A607" s="192" t="s">
        <v>349</v>
      </c>
      <c r="B607" s="210">
        <v>923</v>
      </c>
      <c r="C607" s="193">
        <v>1</v>
      </c>
      <c r="D607" s="193">
        <v>6</v>
      </c>
      <c r="E607" s="194" t="s">
        <v>358</v>
      </c>
      <c r="F607" s="195" t="s">
        <v>350</v>
      </c>
      <c r="G607" s="196">
        <v>884.8</v>
      </c>
      <c r="H607" s="211"/>
    </row>
    <row r="608" spans="1:8" ht="31.2">
      <c r="A608" s="192" t="s">
        <v>359</v>
      </c>
      <c r="B608" s="210">
        <v>923</v>
      </c>
      <c r="C608" s="193">
        <v>1</v>
      </c>
      <c r="D608" s="193">
        <v>6</v>
      </c>
      <c r="E608" s="194" t="s">
        <v>358</v>
      </c>
      <c r="F608" s="195" t="s">
        <v>360</v>
      </c>
      <c r="G608" s="196">
        <v>15.3</v>
      </c>
      <c r="H608" s="211"/>
    </row>
    <row r="609" spans="1:8">
      <c r="A609" s="192" t="s">
        <v>361</v>
      </c>
      <c r="B609" s="210">
        <v>923</v>
      </c>
      <c r="C609" s="193">
        <v>1</v>
      </c>
      <c r="D609" s="193">
        <v>6</v>
      </c>
      <c r="E609" s="194" t="s">
        <v>358</v>
      </c>
      <c r="F609" s="195" t="s">
        <v>362</v>
      </c>
      <c r="G609" s="196">
        <v>0.3</v>
      </c>
      <c r="H609" s="211"/>
    </row>
    <row r="610" spans="1:8" ht="31.2">
      <c r="A610" s="192" t="s">
        <v>382</v>
      </c>
      <c r="B610" s="210">
        <v>923</v>
      </c>
      <c r="C610" s="193">
        <v>1</v>
      </c>
      <c r="D610" s="193">
        <v>6</v>
      </c>
      <c r="E610" s="194" t="s">
        <v>383</v>
      </c>
      <c r="F610" s="195" t="s">
        <v>341</v>
      </c>
      <c r="G610" s="196">
        <v>1025.9000000000001</v>
      </c>
      <c r="H610" s="211"/>
    </row>
    <row r="611" spans="1:8" ht="31.2">
      <c r="A611" s="192" t="s">
        <v>347</v>
      </c>
      <c r="B611" s="210">
        <v>923</v>
      </c>
      <c r="C611" s="193">
        <v>1</v>
      </c>
      <c r="D611" s="193">
        <v>6</v>
      </c>
      <c r="E611" s="194" t="s">
        <v>384</v>
      </c>
      <c r="F611" s="195" t="s">
        <v>341</v>
      </c>
      <c r="G611" s="196">
        <v>207.2</v>
      </c>
      <c r="H611" s="211"/>
    </row>
    <row r="612" spans="1:8" ht="62.4" customHeight="1">
      <c r="A612" s="192" t="s">
        <v>349</v>
      </c>
      <c r="B612" s="210">
        <v>923</v>
      </c>
      <c r="C612" s="193">
        <v>1</v>
      </c>
      <c r="D612" s="193">
        <v>6</v>
      </c>
      <c r="E612" s="194" t="s">
        <v>384</v>
      </c>
      <c r="F612" s="195" t="s">
        <v>350</v>
      </c>
      <c r="G612" s="196">
        <v>207.2</v>
      </c>
      <c r="H612" s="211"/>
    </row>
    <row r="613" spans="1:8" ht="31.2">
      <c r="A613" s="192" t="s">
        <v>351</v>
      </c>
      <c r="B613" s="210">
        <v>923</v>
      </c>
      <c r="C613" s="193">
        <v>1</v>
      </c>
      <c r="D613" s="193">
        <v>6</v>
      </c>
      <c r="E613" s="194" t="s">
        <v>385</v>
      </c>
      <c r="F613" s="195" t="s">
        <v>341</v>
      </c>
      <c r="G613" s="196">
        <v>629.70000000000005</v>
      </c>
      <c r="H613" s="211"/>
    </row>
    <row r="614" spans="1:8" ht="62.4" customHeight="1">
      <c r="A614" s="192" t="s">
        <v>349</v>
      </c>
      <c r="B614" s="210">
        <v>923</v>
      </c>
      <c r="C614" s="193">
        <v>1</v>
      </c>
      <c r="D614" s="193">
        <v>6</v>
      </c>
      <c r="E614" s="194" t="s">
        <v>385</v>
      </c>
      <c r="F614" s="195" t="s">
        <v>350</v>
      </c>
      <c r="G614" s="196">
        <v>629.70000000000005</v>
      </c>
      <c r="H614" s="211"/>
    </row>
    <row r="615" spans="1:8" ht="46.8">
      <c r="A615" s="192" t="s">
        <v>156</v>
      </c>
      <c r="B615" s="210">
        <v>923</v>
      </c>
      <c r="C615" s="193">
        <v>1</v>
      </c>
      <c r="D615" s="193">
        <v>6</v>
      </c>
      <c r="E615" s="194" t="s">
        <v>386</v>
      </c>
      <c r="F615" s="195" t="s">
        <v>341</v>
      </c>
      <c r="G615" s="196">
        <v>189</v>
      </c>
      <c r="H615" s="211"/>
    </row>
    <row r="616" spans="1:8" ht="62.4" customHeight="1">
      <c r="A616" s="192" t="s">
        <v>349</v>
      </c>
      <c r="B616" s="210">
        <v>923</v>
      </c>
      <c r="C616" s="193">
        <v>1</v>
      </c>
      <c r="D616" s="193">
        <v>6</v>
      </c>
      <c r="E616" s="194" t="s">
        <v>386</v>
      </c>
      <c r="F616" s="195" t="s">
        <v>350</v>
      </c>
      <c r="G616" s="196">
        <v>189</v>
      </c>
      <c r="H616" s="211"/>
    </row>
    <row r="617" spans="1:8">
      <c r="A617" s="282" t="s">
        <v>791</v>
      </c>
      <c r="B617" s="283"/>
      <c r="C617" s="283"/>
      <c r="D617" s="283"/>
      <c r="E617" s="283"/>
      <c r="F617" s="284"/>
      <c r="G617" s="190">
        <v>820301.9</v>
      </c>
      <c r="H617" s="212"/>
    </row>
    <row r="618" spans="1:8" ht="25.5" customHeight="1">
      <c r="A618" s="197"/>
      <c r="B618" s="198"/>
      <c r="C618" s="198"/>
      <c r="D618" s="198"/>
      <c r="E618" s="198"/>
      <c r="F618" s="182"/>
      <c r="G618" s="183"/>
      <c r="H618" s="183"/>
    </row>
    <row r="619" spans="1:8">
      <c r="A619" s="178" t="s">
        <v>0</v>
      </c>
      <c r="B619"/>
      <c r="C619"/>
      <c r="D619"/>
      <c r="E619" s="180"/>
      <c r="F619" s="279" t="s">
        <v>216</v>
      </c>
      <c r="G619" s="279"/>
    </row>
  </sheetData>
  <autoFilter ref="A17:AA617"/>
  <mergeCells count="6">
    <mergeCell ref="F619:G619"/>
    <mergeCell ref="A13:G13"/>
    <mergeCell ref="A15:A16"/>
    <mergeCell ref="B15:F15"/>
    <mergeCell ref="G15:G16"/>
    <mergeCell ref="A617:F617"/>
  </mergeCells>
  <pageMargins left="0.78740157480314965" right="0.39370078740157483" top="0.78740157480314965" bottom="0.39370078740157483" header="0.51181102362204722" footer="0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4:E203"/>
  <sheetViews>
    <sheetView workbookViewId="0">
      <selection activeCell="G42" sqref="G42"/>
    </sheetView>
  </sheetViews>
  <sheetFormatPr defaultRowHeight="14.4"/>
  <cols>
    <col min="1" max="1" width="3.6640625" customWidth="1"/>
    <col min="2" max="2" width="69.33203125" bestFit="1" customWidth="1"/>
    <col min="3" max="3" width="22.109375" customWidth="1"/>
    <col min="4" max="4" width="10.33203125" customWidth="1"/>
  </cols>
  <sheetData>
    <row r="14" spans="1:4">
      <c r="A14" s="213"/>
      <c r="B14" s="214"/>
      <c r="C14" s="215"/>
      <c r="D14" s="216"/>
    </row>
    <row r="15" spans="1:4" ht="36" customHeight="1">
      <c r="A15" s="290" t="s">
        <v>803</v>
      </c>
      <c r="B15" s="290"/>
      <c r="C15" s="290"/>
      <c r="D15" s="290"/>
    </row>
    <row r="16" spans="1:4" ht="18">
      <c r="A16" s="217"/>
      <c r="B16" s="218"/>
      <c r="C16" s="219"/>
      <c r="D16" s="220"/>
    </row>
    <row r="17" spans="1:4" ht="14.4" customHeight="1">
      <c r="A17" s="286" t="s">
        <v>804</v>
      </c>
      <c r="B17" s="286" t="s">
        <v>805</v>
      </c>
      <c r="C17" s="286" t="s">
        <v>806</v>
      </c>
      <c r="D17" s="291" t="s">
        <v>807</v>
      </c>
    </row>
    <row r="18" spans="1:4">
      <c r="A18" s="287"/>
      <c r="B18" s="287"/>
      <c r="C18" s="287"/>
      <c r="D18" s="292"/>
    </row>
    <row r="19" spans="1:4">
      <c r="A19" s="221">
        <v>1</v>
      </c>
      <c r="B19" s="221">
        <v>2</v>
      </c>
      <c r="C19" s="221">
        <v>3</v>
      </c>
      <c r="D19" s="222">
        <v>4</v>
      </c>
    </row>
    <row r="20" spans="1:4" ht="14.4" customHeight="1">
      <c r="A20" s="286">
        <v>1</v>
      </c>
      <c r="B20" s="288" t="s">
        <v>387</v>
      </c>
      <c r="C20" s="223" t="s">
        <v>808</v>
      </c>
      <c r="D20" s="224">
        <v>70</v>
      </c>
    </row>
    <row r="21" spans="1:4" ht="27.6">
      <c r="A21" s="287"/>
      <c r="B21" s="289"/>
      <c r="C21" s="223" t="s">
        <v>809</v>
      </c>
      <c r="D21" s="224">
        <v>70</v>
      </c>
    </row>
    <row r="22" spans="1:4" ht="14.4" customHeight="1">
      <c r="A22" s="293">
        <v>2</v>
      </c>
      <c r="B22" s="295" t="s">
        <v>554</v>
      </c>
      <c r="C22" s="223" t="s">
        <v>808</v>
      </c>
      <c r="D22" s="225">
        <f>D23</f>
        <v>3049.1</v>
      </c>
    </row>
    <row r="23" spans="1:4" ht="27.6">
      <c r="A23" s="294"/>
      <c r="B23" s="296"/>
      <c r="C23" s="223" t="s">
        <v>796</v>
      </c>
      <c r="D23" s="225">
        <f>820.9+2228.2</f>
        <v>3049.1</v>
      </c>
    </row>
    <row r="24" spans="1:4" s="227" customFormat="1" ht="14.4" customHeight="1">
      <c r="A24" s="286">
        <v>3</v>
      </c>
      <c r="B24" s="288" t="s">
        <v>559</v>
      </c>
      <c r="C24" s="226" t="s">
        <v>808</v>
      </c>
      <c r="D24" s="225">
        <f>D25</f>
        <v>10394.5</v>
      </c>
    </row>
    <row r="25" spans="1:4" s="227" customFormat="1" ht="27.6">
      <c r="A25" s="287"/>
      <c r="B25" s="289"/>
      <c r="C25" s="223" t="s">
        <v>796</v>
      </c>
      <c r="D25" s="225">
        <f>10542.5-148</f>
        <v>10394.5</v>
      </c>
    </row>
    <row r="26" spans="1:4" ht="14.4" customHeight="1">
      <c r="A26" s="293">
        <v>4</v>
      </c>
      <c r="B26" s="295" t="s">
        <v>517</v>
      </c>
      <c r="C26" s="226" t="s">
        <v>808</v>
      </c>
      <c r="D26" s="225">
        <v>990</v>
      </c>
    </row>
    <row r="27" spans="1:4" ht="27.6">
      <c r="A27" s="294"/>
      <c r="B27" s="296"/>
      <c r="C27" s="223" t="s">
        <v>796</v>
      </c>
      <c r="D27" s="225">
        <v>990</v>
      </c>
    </row>
    <row r="28" spans="1:4" ht="14.4" customHeight="1">
      <c r="A28" s="293">
        <v>5</v>
      </c>
      <c r="B28" s="295" t="s">
        <v>810</v>
      </c>
      <c r="C28" s="226" t="s">
        <v>808</v>
      </c>
      <c r="D28" s="225">
        <f>D29+D30+D31</f>
        <v>368.9</v>
      </c>
    </row>
    <row r="29" spans="1:4" ht="41.4">
      <c r="A29" s="297"/>
      <c r="B29" s="298"/>
      <c r="C29" s="223" t="s">
        <v>795</v>
      </c>
      <c r="D29" s="225">
        <v>240</v>
      </c>
    </row>
    <row r="30" spans="1:4" ht="27.6">
      <c r="A30" s="297"/>
      <c r="B30" s="298"/>
      <c r="C30" s="226" t="s">
        <v>796</v>
      </c>
      <c r="D30" s="225">
        <v>126.5</v>
      </c>
    </row>
    <row r="31" spans="1:4">
      <c r="A31" s="294"/>
      <c r="B31" s="296"/>
      <c r="C31" s="223" t="s">
        <v>800</v>
      </c>
      <c r="D31" s="225">
        <v>2.4</v>
      </c>
    </row>
    <row r="32" spans="1:4" ht="14.4" customHeight="1">
      <c r="A32" s="293">
        <v>6</v>
      </c>
      <c r="B32" s="295" t="s">
        <v>811</v>
      </c>
      <c r="C32" s="226" t="s">
        <v>808</v>
      </c>
      <c r="D32" s="225">
        <v>120</v>
      </c>
    </row>
    <row r="33" spans="1:4">
      <c r="A33" s="294"/>
      <c r="B33" s="296"/>
      <c r="C33" s="228" t="s">
        <v>800</v>
      </c>
      <c r="D33" s="225">
        <v>120</v>
      </c>
    </row>
    <row r="34" spans="1:4" ht="14.4" customHeight="1">
      <c r="A34" s="293">
        <v>7</v>
      </c>
      <c r="B34" s="295" t="s">
        <v>634</v>
      </c>
      <c r="C34" s="226" t="s">
        <v>808</v>
      </c>
      <c r="D34" s="225">
        <v>64</v>
      </c>
    </row>
    <row r="35" spans="1:4">
      <c r="A35" s="294"/>
      <c r="B35" s="296"/>
      <c r="C35" s="223" t="s">
        <v>800</v>
      </c>
      <c r="D35" s="225">
        <v>64</v>
      </c>
    </row>
    <row r="36" spans="1:4" ht="14.4" customHeight="1">
      <c r="A36" s="293">
        <v>8</v>
      </c>
      <c r="B36" s="295" t="s">
        <v>445</v>
      </c>
      <c r="C36" s="226" t="s">
        <v>808</v>
      </c>
      <c r="D36" s="225">
        <v>21</v>
      </c>
    </row>
    <row r="37" spans="1:4">
      <c r="A37" s="294"/>
      <c r="B37" s="296"/>
      <c r="C37" s="228" t="s">
        <v>800</v>
      </c>
      <c r="D37" s="225">
        <v>21</v>
      </c>
    </row>
    <row r="38" spans="1:4" ht="14.4" customHeight="1">
      <c r="A38" s="293">
        <v>9</v>
      </c>
      <c r="B38" s="295" t="s">
        <v>812</v>
      </c>
      <c r="C38" s="226" t="s">
        <v>808</v>
      </c>
      <c r="D38" s="225">
        <f>D39</f>
        <v>1304.8699999999999</v>
      </c>
    </row>
    <row r="39" spans="1:4" ht="27.6">
      <c r="A39" s="294"/>
      <c r="B39" s="296"/>
      <c r="C39" s="223" t="s">
        <v>796</v>
      </c>
      <c r="D39" s="225">
        <f>780+524.87</f>
        <v>1304.8699999999999</v>
      </c>
    </row>
    <row r="40" spans="1:4" ht="14.4" customHeight="1">
      <c r="A40" s="299">
        <v>10</v>
      </c>
      <c r="B40" s="301" t="s">
        <v>451</v>
      </c>
      <c r="C40" s="226" t="s">
        <v>808</v>
      </c>
      <c r="D40" s="229">
        <f>D41</f>
        <v>1165</v>
      </c>
    </row>
    <row r="41" spans="1:4" ht="55.8">
      <c r="A41" s="300"/>
      <c r="B41" s="302"/>
      <c r="C41" s="230" t="s">
        <v>798</v>
      </c>
      <c r="D41" s="231">
        <v>1165</v>
      </c>
    </row>
    <row r="42" spans="1:4" ht="14.4" customHeight="1">
      <c r="A42" s="303">
        <v>11</v>
      </c>
      <c r="B42" s="305" t="s">
        <v>813</v>
      </c>
      <c r="C42" s="226" t="s">
        <v>808</v>
      </c>
      <c r="D42" s="231">
        <v>560.4</v>
      </c>
    </row>
    <row r="43" spans="1:4" ht="41.4">
      <c r="A43" s="304"/>
      <c r="B43" s="306"/>
      <c r="C43" s="232" t="s">
        <v>795</v>
      </c>
      <c r="D43" s="231">
        <v>560.4</v>
      </c>
    </row>
    <row r="44" spans="1:4" ht="14.4" customHeight="1">
      <c r="A44" s="303">
        <v>12</v>
      </c>
      <c r="B44" s="305" t="s">
        <v>726</v>
      </c>
      <c r="C44" s="226" t="s">
        <v>808</v>
      </c>
      <c r="D44" s="231">
        <f>D45</f>
        <v>632</v>
      </c>
    </row>
    <row r="45" spans="1:4">
      <c r="A45" s="304"/>
      <c r="B45" s="306"/>
      <c r="C45" s="228" t="s">
        <v>800</v>
      </c>
      <c r="D45" s="231">
        <v>632</v>
      </c>
    </row>
    <row r="46" spans="1:4" ht="14.4" customHeight="1">
      <c r="A46" s="303">
        <v>13</v>
      </c>
      <c r="B46" s="305" t="s">
        <v>488</v>
      </c>
      <c r="C46" s="226" t="s">
        <v>808</v>
      </c>
      <c r="D46" s="231">
        <v>45</v>
      </c>
    </row>
    <row r="47" spans="1:4">
      <c r="A47" s="304"/>
      <c r="B47" s="306"/>
      <c r="C47" s="228" t="s">
        <v>800</v>
      </c>
      <c r="D47" s="231">
        <v>45</v>
      </c>
    </row>
    <row r="48" spans="1:4" ht="14.4" customHeight="1">
      <c r="A48" s="303">
        <v>14</v>
      </c>
      <c r="B48" s="305" t="s">
        <v>814</v>
      </c>
      <c r="C48" s="226" t="s">
        <v>808</v>
      </c>
      <c r="D48" s="231">
        <v>100</v>
      </c>
    </row>
    <row r="49" spans="1:4">
      <c r="A49" s="304"/>
      <c r="B49" s="306"/>
      <c r="C49" s="228" t="s">
        <v>800</v>
      </c>
      <c r="D49" s="231">
        <v>100</v>
      </c>
    </row>
    <row r="50" spans="1:4" ht="14.4" customHeight="1">
      <c r="A50" s="299">
        <v>15</v>
      </c>
      <c r="B50" s="305" t="s">
        <v>645</v>
      </c>
      <c r="C50" s="226" t="s">
        <v>808</v>
      </c>
      <c r="D50" s="229">
        <v>100</v>
      </c>
    </row>
    <row r="51" spans="1:4">
      <c r="A51" s="300"/>
      <c r="B51" s="306"/>
      <c r="C51" s="226" t="s">
        <v>800</v>
      </c>
      <c r="D51" s="229">
        <v>100</v>
      </c>
    </row>
    <row r="52" spans="1:4" ht="14.4" customHeight="1">
      <c r="A52" s="299">
        <v>16</v>
      </c>
      <c r="B52" s="305" t="s">
        <v>457</v>
      </c>
      <c r="C52" s="226" t="s">
        <v>808</v>
      </c>
      <c r="D52" s="229">
        <v>40</v>
      </c>
    </row>
    <row r="53" spans="1:4">
      <c r="A53" s="300"/>
      <c r="B53" s="306"/>
      <c r="C53" s="223" t="s">
        <v>800</v>
      </c>
      <c r="D53" s="229">
        <v>40</v>
      </c>
    </row>
    <row r="54" spans="1:4" ht="14.4" customHeight="1">
      <c r="A54" s="299">
        <v>17</v>
      </c>
      <c r="B54" s="305" t="s">
        <v>675</v>
      </c>
      <c r="C54" s="226" t="s">
        <v>808</v>
      </c>
      <c r="D54" s="229">
        <v>37.35</v>
      </c>
    </row>
    <row r="55" spans="1:4" ht="27.6">
      <c r="A55" s="300"/>
      <c r="B55" s="306"/>
      <c r="C55" s="223" t="s">
        <v>796</v>
      </c>
      <c r="D55" s="229">
        <v>37.35</v>
      </c>
    </row>
    <row r="56" spans="1:4" ht="14.4" customHeight="1">
      <c r="A56" s="299">
        <v>18</v>
      </c>
      <c r="B56" s="305" t="s">
        <v>465</v>
      </c>
      <c r="C56" s="226" t="s">
        <v>808</v>
      </c>
      <c r="D56" s="229">
        <v>15</v>
      </c>
    </row>
    <row r="57" spans="1:4">
      <c r="A57" s="300"/>
      <c r="B57" s="306"/>
      <c r="C57" s="223" t="s">
        <v>800</v>
      </c>
      <c r="D57" s="229">
        <v>15</v>
      </c>
    </row>
    <row r="58" spans="1:4" ht="14.4" customHeight="1">
      <c r="A58" s="307">
        <v>19</v>
      </c>
      <c r="B58" s="305" t="s">
        <v>530</v>
      </c>
      <c r="C58" s="226" t="s">
        <v>808</v>
      </c>
      <c r="D58" s="229">
        <f>D59</f>
        <v>20950.96</v>
      </c>
    </row>
    <row r="59" spans="1:4" ht="27.6">
      <c r="A59" s="308"/>
      <c r="B59" s="306"/>
      <c r="C59" s="226" t="s">
        <v>796</v>
      </c>
      <c r="D59" s="229">
        <f>17838.36+3000+112.6</f>
        <v>20950.96</v>
      </c>
    </row>
    <row r="60" spans="1:4" ht="14.4" customHeight="1">
      <c r="A60" s="299">
        <v>20</v>
      </c>
      <c r="B60" s="305" t="s">
        <v>535</v>
      </c>
      <c r="C60" s="226" t="s">
        <v>808</v>
      </c>
      <c r="D60" s="229">
        <v>35</v>
      </c>
    </row>
    <row r="61" spans="1:4" ht="27.6">
      <c r="A61" s="300"/>
      <c r="B61" s="306"/>
      <c r="C61" s="223" t="s">
        <v>796</v>
      </c>
      <c r="D61" s="229">
        <v>35</v>
      </c>
    </row>
    <row r="62" spans="1:4" ht="14.4" customHeight="1">
      <c r="A62" s="299">
        <v>21</v>
      </c>
      <c r="B62" s="305" t="s">
        <v>815</v>
      </c>
      <c r="C62" s="226" t="s">
        <v>808</v>
      </c>
      <c r="D62" s="233">
        <f>D63+D64</f>
        <v>94917.37999999999</v>
      </c>
    </row>
    <row r="63" spans="1:4" ht="27.6">
      <c r="A63" s="312"/>
      <c r="B63" s="313"/>
      <c r="C63" s="234" t="s">
        <v>816</v>
      </c>
      <c r="D63" s="233">
        <v>5233.2</v>
      </c>
    </row>
    <row r="64" spans="1:4">
      <c r="A64" s="300"/>
      <c r="B64" s="306"/>
      <c r="C64" s="235" t="s">
        <v>800</v>
      </c>
      <c r="D64" s="233">
        <v>89684.18</v>
      </c>
    </row>
    <row r="65" spans="1:5" ht="14.4" customHeight="1">
      <c r="A65" s="299">
        <v>22</v>
      </c>
      <c r="B65" s="305" t="s">
        <v>615</v>
      </c>
      <c r="C65" s="226" t="s">
        <v>808</v>
      </c>
      <c r="D65" s="233">
        <v>28</v>
      </c>
    </row>
    <row r="66" spans="1:5">
      <c r="A66" s="300"/>
      <c r="B66" s="306"/>
      <c r="C66" s="226" t="s">
        <v>800</v>
      </c>
      <c r="D66" s="233">
        <v>28</v>
      </c>
    </row>
    <row r="67" spans="1:5" ht="14.4" customHeight="1">
      <c r="A67" s="299">
        <v>23</v>
      </c>
      <c r="B67" s="305" t="s">
        <v>598</v>
      </c>
      <c r="C67" s="226" t="s">
        <v>808</v>
      </c>
      <c r="D67" s="233">
        <v>15</v>
      </c>
    </row>
    <row r="68" spans="1:5" ht="27.6">
      <c r="A68" s="300"/>
      <c r="B68" s="306"/>
      <c r="C68" s="226" t="s">
        <v>796</v>
      </c>
      <c r="D68" s="233">
        <v>15</v>
      </c>
    </row>
    <row r="69" spans="1:5">
      <c r="A69" s="309" t="s">
        <v>791</v>
      </c>
      <c r="B69" s="310"/>
      <c r="C69" s="311"/>
      <c r="D69" s="236">
        <f>D20+D22+D24+D26+D28+D32+D34+D36+D38+D40+D42+D44+D46+D48+D50+D52+D54+D56+D58+D60+D62+D65+D67</f>
        <v>135023.46</v>
      </c>
      <c r="E69" s="237"/>
    </row>
    <row r="70" spans="1:5">
      <c r="A70" s="238"/>
      <c r="B70" s="239"/>
      <c r="C70" s="240"/>
      <c r="D70" s="133"/>
    </row>
    <row r="71" spans="1:5">
      <c r="A71" s="238"/>
      <c r="B71" s="239"/>
      <c r="C71" s="240"/>
      <c r="D71" s="133"/>
    </row>
    <row r="72" spans="1:5" ht="15.6">
      <c r="A72" s="178" t="s">
        <v>0</v>
      </c>
      <c r="B72" s="179"/>
      <c r="C72" s="279" t="s">
        <v>216</v>
      </c>
      <c r="D72" s="279"/>
    </row>
    <row r="73" spans="1:5">
      <c r="A73" s="238"/>
      <c r="B73" s="239"/>
      <c r="C73" s="240"/>
      <c r="D73" s="133"/>
    </row>
    <row r="74" spans="1:5">
      <c r="A74" s="238"/>
      <c r="B74" s="239"/>
      <c r="C74" s="240"/>
      <c r="D74" s="133"/>
    </row>
    <row r="75" spans="1:5">
      <c r="A75" s="238"/>
      <c r="B75" s="239"/>
      <c r="C75" s="240"/>
      <c r="D75" s="133"/>
    </row>
    <row r="76" spans="1:5">
      <c r="A76" s="238"/>
      <c r="B76" s="239"/>
      <c r="C76" s="240"/>
      <c r="D76" s="133"/>
    </row>
    <row r="77" spans="1:5">
      <c r="A77" s="238"/>
      <c r="B77" s="239"/>
      <c r="C77" s="240"/>
      <c r="D77" s="133"/>
    </row>
    <row r="78" spans="1:5">
      <c r="A78" s="238"/>
      <c r="B78" s="239"/>
      <c r="C78" s="240"/>
      <c r="D78" s="133"/>
    </row>
    <row r="79" spans="1:5">
      <c r="A79" s="238"/>
      <c r="B79" s="239"/>
      <c r="C79" s="240"/>
      <c r="D79" s="133"/>
    </row>
    <row r="80" spans="1:5">
      <c r="A80" s="238"/>
      <c r="B80" s="239"/>
      <c r="C80" s="240"/>
      <c r="D80" s="133"/>
    </row>
    <row r="81" spans="1:4">
      <c r="A81" s="238"/>
      <c r="B81" s="239"/>
      <c r="C81" s="240"/>
      <c r="D81" s="133"/>
    </row>
    <row r="82" spans="1:4">
      <c r="A82" s="238"/>
      <c r="B82" s="239"/>
      <c r="C82" s="240"/>
      <c r="D82" s="133"/>
    </row>
    <row r="83" spans="1:4">
      <c r="A83" s="238"/>
      <c r="B83" s="239"/>
      <c r="C83" s="240"/>
      <c r="D83" s="133"/>
    </row>
    <row r="84" spans="1:4">
      <c r="A84" s="238"/>
      <c r="B84" s="239"/>
      <c r="C84" s="240"/>
      <c r="D84" s="133"/>
    </row>
    <row r="85" spans="1:4">
      <c r="A85" s="238"/>
      <c r="B85" s="239"/>
      <c r="C85" s="240"/>
      <c r="D85" s="133"/>
    </row>
    <row r="86" spans="1:4">
      <c r="A86" s="238"/>
      <c r="B86" s="239"/>
      <c r="C86" s="240"/>
      <c r="D86" s="133"/>
    </row>
    <row r="87" spans="1:4">
      <c r="A87" s="238"/>
      <c r="B87" s="239"/>
      <c r="C87" s="240"/>
      <c r="D87" s="133"/>
    </row>
    <row r="88" spans="1:4">
      <c r="A88" s="238"/>
      <c r="B88" s="239"/>
      <c r="C88" s="240"/>
      <c r="D88" s="133"/>
    </row>
    <row r="89" spans="1:4">
      <c r="A89" s="238"/>
      <c r="B89" s="239"/>
      <c r="C89" s="240"/>
      <c r="D89" s="133"/>
    </row>
    <row r="90" spans="1:4">
      <c r="A90" s="238"/>
      <c r="B90" s="239"/>
      <c r="C90" s="240"/>
      <c r="D90" s="133"/>
    </row>
    <row r="91" spans="1:4">
      <c r="A91" s="238"/>
      <c r="B91" s="239"/>
      <c r="C91" s="240"/>
      <c r="D91" s="133"/>
    </row>
    <row r="92" spans="1:4">
      <c r="A92" s="238"/>
      <c r="B92" s="239"/>
      <c r="C92" s="240"/>
      <c r="D92" s="133"/>
    </row>
    <row r="93" spans="1:4">
      <c r="A93" s="238"/>
      <c r="B93" s="239"/>
      <c r="C93" s="240"/>
      <c r="D93" s="133"/>
    </row>
    <row r="94" spans="1:4">
      <c r="A94" s="238"/>
      <c r="B94" s="239"/>
      <c r="C94" s="240"/>
      <c r="D94" s="133"/>
    </row>
    <row r="95" spans="1:4">
      <c r="A95" s="238"/>
      <c r="B95" s="239"/>
      <c r="C95" s="240"/>
      <c r="D95" s="133"/>
    </row>
    <row r="96" spans="1:4">
      <c r="A96" s="238"/>
      <c r="B96" s="239"/>
      <c r="C96" s="240"/>
      <c r="D96" s="133"/>
    </row>
    <row r="97" spans="1:4">
      <c r="A97" s="238"/>
      <c r="B97" s="239"/>
      <c r="C97" s="240"/>
      <c r="D97" s="133"/>
    </row>
    <row r="98" spans="1:4">
      <c r="A98" s="238"/>
      <c r="B98" s="239"/>
      <c r="C98" s="240"/>
      <c r="D98" s="133"/>
    </row>
    <row r="99" spans="1:4">
      <c r="A99" s="238"/>
      <c r="B99" s="239"/>
      <c r="C99" s="240"/>
      <c r="D99" s="133"/>
    </row>
    <row r="100" spans="1:4">
      <c r="A100" s="238"/>
      <c r="B100" s="239"/>
      <c r="C100" s="240"/>
      <c r="D100" s="133"/>
    </row>
    <row r="101" spans="1:4">
      <c r="A101" s="238"/>
      <c r="B101" s="239"/>
      <c r="C101" s="240"/>
      <c r="D101" s="133"/>
    </row>
    <row r="102" spans="1:4">
      <c r="A102" s="238"/>
      <c r="B102" s="239"/>
      <c r="C102" s="240"/>
      <c r="D102" s="133"/>
    </row>
    <row r="103" spans="1:4">
      <c r="A103" s="238"/>
      <c r="B103" s="239"/>
      <c r="C103" s="240"/>
      <c r="D103" s="133"/>
    </row>
    <row r="104" spans="1:4">
      <c r="A104" s="238"/>
      <c r="B104" s="239"/>
      <c r="C104" s="240"/>
      <c r="D104" s="133"/>
    </row>
    <row r="105" spans="1:4">
      <c r="A105" s="238"/>
      <c r="B105" s="239"/>
      <c r="C105" s="240"/>
      <c r="D105" s="133"/>
    </row>
    <row r="106" spans="1:4">
      <c r="A106" s="238"/>
      <c r="B106" s="239"/>
      <c r="C106" s="240"/>
      <c r="D106" s="133"/>
    </row>
    <row r="107" spans="1:4">
      <c r="A107" s="238"/>
      <c r="B107" s="239"/>
      <c r="C107" s="240"/>
      <c r="D107" s="133"/>
    </row>
    <row r="108" spans="1:4">
      <c r="A108" s="238"/>
      <c r="B108" s="239"/>
      <c r="C108" s="240"/>
      <c r="D108" s="133"/>
    </row>
    <row r="109" spans="1:4">
      <c r="A109" s="238"/>
      <c r="B109" s="239"/>
      <c r="C109" s="240"/>
      <c r="D109" s="133"/>
    </row>
    <row r="110" spans="1:4">
      <c r="A110" s="238"/>
      <c r="B110" s="239"/>
      <c r="C110" s="240"/>
      <c r="D110" s="133"/>
    </row>
    <row r="111" spans="1:4">
      <c r="A111" s="238"/>
      <c r="B111" s="239"/>
      <c r="C111" s="240"/>
      <c r="D111" s="133"/>
    </row>
    <row r="112" spans="1:4">
      <c r="A112" s="238"/>
      <c r="B112" s="239"/>
      <c r="C112" s="240"/>
      <c r="D112" s="133"/>
    </row>
    <row r="113" spans="1:4">
      <c r="A113" s="238"/>
      <c r="B113" s="239"/>
      <c r="C113" s="240"/>
      <c r="D113" s="133"/>
    </row>
    <row r="114" spans="1:4">
      <c r="A114" s="238"/>
      <c r="B114" s="239"/>
      <c r="C114" s="240"/>
      <c r="D114" s="133"/>
    </row>
    <row r="115" spans="1:4">
      <c r="A115" s="238"/>
      <c r="B115" s="239"/>
      <c r="C115" s="240"/>
      <c r="D115" s="133"/>
    </row>
    <row r="116" spans="1:4">
      <c r="A116" s="238"/>
      <c r="B116" s="239"/>
      <c r="C116" s="240"/>
      <c r="D116" s="133"/>
    </row>
    <row r="117" spans="1:4">
      <c r="A117" s="238"/>
      <c r="B117" s="239"/>
      <c r="C117" s="240"/>
      <c r="D117" s="133"/>
    </row>
    <row r="118" spans="1:4">
      <c r="A118" s="238"/>
      <c r="B118" s="239"/>
      <c r="C118" s="240"/>
      <c r="D118" s="133"/>
    </row>
    <row r="119" spans="1:4">
      <c r="A119" s="238"/>
      <c r="B119" s="239"/>
      <c r="C119" s="240"/>
      <c r="D119" s="133"/>
    </row>
    <row r="120" spans="1:4">
      <c r="A120" s="238"/>
      <c r="B120" s="239"/>
      <c r="C120" s="240"/>
      <c r="D120" s="133"/>
    </row>
    <row r="121" spans="1:4">
      <c r="A121" s="238"/>
      <c r="B121" s="239"/>
      <c r="C121" s="240"/>
      <c r="D121" s="133"/>
    </row>
    <row r="122" spans="1:4">
      <c r="A122" s="238"/>
      <c r="B122" s="239"/>
      <c r="C122" s="240"/>
      <c r="D122" s="133"/>
    </row>
    <row r="123" spans="1:4">
      <c r="A123" s="238"/>
      <c r="B123" s="239"/>
      <c r="C123" s="240"/>
      <c r="D123" s="133"/>
    </row>
    <row r="124" spans="1:4">
      <c r="A124" s="238"/>
      <c r="B124" s="239"/>
      <c r="C124" s="240"/>
      <c r="D124" s="133"/>
    </row>
    <row r="125" spans="1:4">
      <c r="A125" s="238"/>
      <c r="B125" s="239"/>
      <c r="C125" s="240"/>
      <c r="D125" s="133"/>
    </row>
    <row r="126" spans="1:4">
      <c r="A126" s="238"/>
      <c r="B126" s="239"/>
      <c r="C126" s="240"/>
      <c r="D126" s="133"/>
    </row>
    <row r="127" spans="1:4">
      <c r="A127" s="238"/>
      <c r="B127" s="239"/>
      <c r="C127" s="240"/>
      <c r="D127" s="133"/>
    </row>
    <row r="128" spans="1:4">
      <c r="A128" s="238"/>
      <c r="B128" s="239"/>
      <c r="C128" s="240"/>
      <c r="D128" s="133"/>
    </row>
    <row r="129" spans="1:4">
      <c r="A129" s="238"/>
      <c r="B129" s="239"/>
      <c r="C129" s="240"/>
      <c r="D129" s="133"/>
    </row>
    <row r="130" spans="1:4">
      <c r="A130" s="238"/>
      <c r="B130" s="239"/>
      <c r="C130" s="240"/>
      <c r="D130" s="133"/>
    </row>
    <row r="131" spans="1:4">
      <c r="A131" s="238"/>
      <c r="B131" s="239"/>
      <c r="C131" s="240"/>
      <c r="D131" s="133"/>
    </row>
    <row r="132" spans="1:4">
      <c r="A132" s="238"/>
      <c r="B132" s="239"/>
      <c r="C132" s="240"/>
      <c r="D132" s="133"/>
    </row>
    <row r="133" spans="1:4">
      <c r="A133" s="238"/>
      <c r="B133" s="239"/>
      <c r="C133" s="240"/>
      <c r="D133" s="133"/>
    </row>
    <row r="134" spans="1:4">
      <c r="A134" s="238"/>
      <c r="B134" s="239"/>
      <c r="C134" s="240"/>
      <c r="D134" s="133"/>
    </row>
    <row r="135" spans="1:4">
      <c r="A135" s="238"/>
      <c r="B135" s="239"/>
      <c r="C135" s="240"/>
      <c r="D135" s="133"/>
    </row>
    <row r="136" spans="1:4">
      <c r="A136" s="238"/>
      <c r="B136" s="239"/>
      <c r="C136" s="240"/>
      <c r="D136" s="133"/>
    </row>
    <row r="137" spans="1:4">
      <c r="A137" s="238"/>
      <c r="B137" s="239"/>
      <c r="C137" s="240"/>
      <c r="D137" s="133"/>
    </row>
    <row r="138" spans="1:4">
      <c r="A138" s="3"/>
      <c r="B138" s="241"/>
      <c r="C138" s="3"/>
      <c r="D138" s="3"/>
    </row>
    <row r="139" spans="1:4">
      <c r="A139" s="3"/>
      <c r="B139" s="241"/>
      <c r="C139" s="3"/>
      <c r="D139" s="3"/>
    </row>
    <row r="140" spans="1:4">
      <c r="A140" s="3"/>
      <c r="B140" s="241"/>
      <c r="C140" s="3"/>
      <c r="D140" s="3"/>
    </row>
    <row r="141" spans="1:4">
      <c r="A141" s="3"/>
      <c r="B141" s="241"/>
      <c r="C141" s="3"/>
      <c r="D141" s="3"/>
    </row>
    <row r="142" spans="1:4">
      <c r="A142" s="3"/>
      <c r="B142" s="241"/>
      <c r="C142" s="3"/>
      <c r="D142" s="3"/>
    </row>
    <row r="143" spans="1:4">
      <c r="A143" s="3"/>
      <c r="B143" s="241"/>
      <c r="C143" s="3"/>
      <c r="D143" s="3"/>
    </row>
    <row r="144" spans="1:4">
      <c r="A144" s="3"/>
      <c r="B144" s="241"/>
      <c r="C144" s="3"/>
      <c r="D144" s="3"/>
    </row>
    <row r="145" spans="1:4">
      <c r="A145" s="3"/>
      <c r="B145" s="241"/>
      <c r="C145" s="3"/>
      <c r="D145" s="3"/>
    </row>
    <row r="146" spans="1:4">
      <c r="A146" s="3"/>
      <c r="B146" s="241"/>
      <c r="C146" s="3"/>
      <c r="D146" s="3"/>
    </row>
    <row r="147" spans="1:4">
      <c r="A147" s="3"/>
      <c r="B147" s="241"/>
      <c r="C147" s="3"/>
      <c r="D147" s="3"/>
    </row>
    <row r="148" spans="1:4">
      <c r="A148" s="3"/>
      <c r="B148" s="241"/>
      <c r="C148" s="3"/>
      <c r="D148" s="3"/>
    </row>
    <row r="149" spans="1:4">
      <c r="A149" s="3"/>
      <c r="B149" s="241"/>
      <c r="C149" s="3"/>
      <c r="D149" s="3"/>
    </row>
    <row r="150" spans="1:4">
      <c r="A150" s="3"/>
      <c r="B150" s="241"/>
      <c r="C150" s="3"/>
      <c r="D150" s="3"/>
    </row>
    <row r="151" spans="1:4">
      <c r="A151" s="3"/>
      <c r="B151" s="241"/>
      <c r="C151" s="3"/>
      <c r="D151" s="3"/>
    </row>
    <row r="152" spans="1:4">
      <c r="A152" s="242"/>
      <c r="B152" s="241"/>
      <c r="C152" s="242"/>
      <c r="D152" s="242"/>
    </row>
    <row r="153" spans="1:4">
      <c r="A153" s="242"/>
      <c r="B153" s="241"/>
      <c r="C153" s="242"/>
      <c r="D153" s="242"/>
    </row>
    <row r="154" spans="1:4">
      <c r="A154" s="242"/>
      <c r="B154" s="241"/>
      <c r="C154" s="242"/>
      <c r="D154" s="242"/>
    </row>
    <row r="155" spans="1:4">
      <c r="A155" s="242"/>
      <c r="B155" s="241"/>
      <c r="C155" s="242"/>
      <c r="D155" s="242"/>
    </row>
    <row r="156" spans="1:4">
      <c r="A156" s="242"/>
      <c r="B156" s="241"/>
      <c r="C156" s="242"/>
      <c r="D156" s="242"/>
    </row>
    <row r="157" spans="1:4">
      <c r="A157" s="242"/>
      <c r="B157" s="241"/>
      <c r="C157" s="242"/>
      <c r="D157" s="242"/>
    </row>
    <row r="158" spans="1:4">
      <c r="A158" s="242"/>
      <c r="B158" s="241"/>
      <c r="C158" s="242"/>
      <c r="D158" s="242"/>
    </row>
    <row r="159" spans="1:4">
      <c r="A159" s="242"/>
      <c r="B159" s="241"/>
      <c r="C159" s="242"/>
      <c r="D159" s="242"/>
    </row>
    <row r="160" spans="1:4">
      <c r="A160" s="242"/>
      <c r="B160" s="241"/>
      <c r="C160" s="242"/>
      <c r="D160" s="242"/>
    </row>
    <row r="161" spans="1:4">
      <c r="A161" s="242"/>
      <c r="B161" s="241"/>
      <c r="C161" s="242"/>
      <c r="D161" s="242"/>
    </row>
    <row r="162" spans="1:4">
      <c r="A162" s="242"/>
      <c r="B162" s="241"/>
      <c r="C162" s="242"/>
      <c r="D162" s="242"/>
    </row>
    <row r="163" spans="1:4">
      <c r="A163" s="242"/>
      <c r="B163" s="241"/>
      <c r="C163" s="242"/>
      <c r="D163" s="242"/>
    </row>
    <row r="164" spans="1:4">
      <c r="A164" s="242"/>
      <c r="B164" s="241"/>
      <c r="C164" s="242"/>
      <c r="D164" s="242"/>
    </row>
    <row r="165" spans="1:4">
      <c r="A165" s="242"/>
      <c r="B165" s="241"/>
      <c r="C165" s="242"/>
      <c r="D165" s="242"/>
    </row>
    <row r="166" spans="1:4">
      <c r="A166" s="242"/>
      <c r="B166" s="241"/>
      <c r="C166" s="242"/>
      <c r="D166" s="242"/>
    </row>
    <row r="167" spans="1:4">
      <c r="A167" s="242"/>
      <c r="B167" s="241"/>
      <c r="C167" s="242"/>
      <c r="D167" s="242"/>
    </row>
    <row r="168" spans="1:4">
      <c r="A168" s="242"/>
      <c r="B168" s="241"/>
      <c r="C168" s="242"/>
      <c r="D168" s="242"/>
    </row>
    <row r="169" spans="1:4">
      <c r="A169" s="242"/>
      <c r="B169" s="241"/>
      <c r="C169" s="242"/>
      <c r="D169" s="242"/>
    </row>
    <row r="170" spans="1:4">
      <c r="A170" s="242"/>
      <c r="B170" s="241"/>
      <c r="C170" s="242"/>
      <c r="D170" s="242"/>
    </row>
    <row r="171" spans="1:4">
      <c r="A171" s="242"/>
      <c r="B171" s="241"/>
      <c r="C171" s="242"/>
      <c r="D171" s="242"/>
    </row>
    <row r="172" spans="1:4">
      <c r="A172" s="242"/>
      <c r="B172" s="241"/>
      <c r="C172" s="242"/>
      <c r="D172" s="242"/>
    </row>
    <row r="173" spans="1:4">
      <c r="A173" s="242"/>
      <c r="B173" s="241"/>
      <c r="C173" s="242"/>
      <c r="D173" s="242"/>
    </row>
    <row r="174" spans="1:4">
      <c r="A174" s="242"/>
      <c r="B174" s="241"/>
      <c r="C174" s="242"/>
      <c r="D174" s="242"/>
    </row>
    <row r="175" spans="1:4">
      <c r="A175" s="242"/>
      <c r="B175" s="241"/>
      <c r="C175" s="242"/>
      <c r="D175" s="242"/>
    </row>
    <row r="176" spans="1:4">
      <c r="A176" s="242"/>
      <c r="B176" s="241"/>
      <c r="C176" s="242"/>
      <c r="D176" s="242"/>
    </row>
    <row r="177" spans="1:4">
      <c r="A177" s="242"/>
      <c r="B177" s="241"/>
      <c r="C177" s="242"/>
      <c r="D177" s="242"/>
    </row>
    <row r="178" spans="1:4">
      <c r="A178" s="242"/>
      <c r="B178" s="241"/>
      <c r="C178" s="242"/>
      <c r="D178" s="242"/>
    </row>
    <row r="179" spans="1:4">
      <c r="A179" s="242"/>
      <c r="B179" s="241"/>
      <c r="C179" s="242"/>
      <c r="D179" s="242"/>
    </row>
    <row r="180" spans="1:4">
      <c r="A180" s="242"/>
      <c r="B180" s="241"/>
      <c r="C180" s="242"/>
      <c r="D180" s="242"/>
    </row>
    <row r="181" spans="1:4">
      <c r="A181" s="242"/>
      <c r="B181" s="241"/>
      <c r="C181" s="242"/>
      <c r="D181" s="242"/>
    </row>
    <row r="182" spans="1:4">
      <c r="A182" s="242"/>
      <c r="B182" s="241"/>
      <c r="C182" s="242"/>
      <c r="D182" s="242"/>
    </row>
    <row r="183" spans="1:4">
      <c r="A183" s="242"/>
      <c r="B183" s="241"/>
      <c r="C183" s="242"/>
      <c r="D183" s="242"/>
    </row>
    <row r="184" spans="1:4">
      <c r="A184" s="242"/>
      <c r="B184" s="241"/>
      <c r="C184" s="242"/>
      <c r="D184" s="242"/>
    </row>
    <row r="185" spans="1:4">
      <c r="A185" s="242"/>
      <c r="B185" s="241"/>
      <c r="C185" s="242"/>
      <c r="D185" s="242"/>
    </row>
    <row r="186" spans="1:4">
      <c r="A186" s="242"/>
      <c r="B186" s="241"/>
      <c r="C186" s="242"/>
      <c r="D186" s="242"/>
    </row>
    <row r="187" spans="1:4">
      <c r="A187" s="242"/>
      <c r="B187" s="241"/>
      <c r="C187" s="242"/>
      <c r="D187" s="242"/>
    </row>
    <row r="188" spans="1:4">
      <c r="A188" s="242"/>
      <c r="B188" s="241"/>
      <c r="C188" s="242"/>
      <c r="D188" s="242"/>
    </row>
    <row r="189" spans="1:4">
      <c r="A189" s="242"/>
      <c r="B189" s="241"/>
      <c r="C189" s="242"/>
      <c r="D189" s="242"/>
    </row>
    <row r="190" spans="1:4">
      <c r="A190" s="242"/>
      <c r="B190" s="241"/>
      <c r="C190" s="242"/>
      <c r="D190" s="242"/>
    </row>
    <row r="191" spans="1:4">
      <c r="A191" s="242"/>
      <c r="B191" s="241"/>
      <c r="C191" s="242"/>
      <c r="D191" s="242"/>
    </row>
    <row r="192" spans="1:4">
      <c r="A192" s="242"/>
      <c r="B192" s="241"/>
      <c r="C192" s="242"/>
      <c r="D192" s="242"/>
    </row>
    <row r="193" spans="1:4">
      <c r="A193" s="242"/>
      <c r="B193" s="241"/>
      <c r="C193" s="242"/>
      <c r="D193" s="242"/>
    </row>
    <row r="194" spans="1:4">
      <c r="A194" s="242"/>
      <c r="B194" s="241"/>
      <c r="C194" s="242"/>
      <c r="D194" s="242"/>
    </row>
    <row r="195" spans="1:4">
      <c r="A195" s="242"/>
      <c r="B195" s="241"/>
      <c r="C195" s="242"/>
      <c r="D195" s="242"/>
    </row>
    <row r="196" spans="1:4">
      <c r="A196" s="242"/>
      <c r="B196" s="241"/>
      <c r="C196" s="242"/>
      <c r="D196" s="242"/>
    </row>
    <row r="197" spans="1:4">
      <c r="A197" s="242"/>
      <c r="B197" s="241"/>
      <c r="C197" s="242"/>
      <c r="D197" s="242"/>
    </row>
    <row r="198" spans="1:4">
      <c r="A198" s="242"/>
      <c r="B198" s="241"/>
      <c r="C198" s="242"/>
      <c r="D198" s="242"/>
    </row>
    <row r="199" spans="1:4">
      <c r="A199" s="242"/>
      <c r="B199" s="241"/>
      <c r="C199" s="242"/>
      <c r="D199" s="242"/>
    </row>
    <row r="200" spans="1:4">
      <c r="A200" s="242"/>
      <c r="B200" s="241"/>
      <c r="C200" s="242"/>
      <c r="D200" s="242"/>
    </row>
    <row r="201" spans="1:4">
      <c r="A201" s="242"/>
      <c r="B201" s="241"/>
      <c r="C201" s="242"/>
      <c r="D201" s="242"/>
    </row>
    <row r="202" spans="1:4">
      <c r="A202" s="242"/>
      <c r="B202" s="241"/>
      <c r="C202" s="242"/>
      <c r="D202" s="242"/>
    </row>
    <row r="203" spans="1:4">
      <c r="A203" s="242"/>
      <c r="B203" s="241"/>
      <c r="C203" s="242"/>
      <c r="D203" s="242"/>
    </row>
  </sheetData>
  <mergeCells count="53">
    <mergeCell ref="A67:A68"/>
    <mergeCell ref="B67:B68"/>
    <mergeCell ref="A69:C69"/>
    <mergeCell ref="C72:D72"/>
    <mergeCell ref="A60:A61"/>
    <mergeCell ref="B60:B61"/>
    <mergeCell ref="A62:A64"/>
    <mergeCell ref="B62:B64"/>
    <mergeCell ref="A65:A66"/>
    <mergeCell ref="B65:B66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8:A31"/>
    <mergeCell ref="B28:B31"/>
    <mergeCell ref="A32:A33"/>
    <mergeCell ref="B32:B33"/>
    <mergeCell ref="A34:A35"/>
    <mergeCell ref="B34:B35"/>
    <mergeCell ref="A22:A23"/>
    <mergeCell ref="B22:B23"/>
    <mergeCell ref="A24:A25"/>
    <mergeCell ref="B24:B25"/>
    <mergeCell ref="A26:A27"/>
    <mergeCell ref="B26:B27"/>
    <mergeCell ref="A20:A21"/>
    <mergeCell ref="B20:B21"/>
    <mergeCell ref="A15:D15"/>
    <mergeCell ref="A17:A18"/>
    <mergeCell ref="B17:B18"/>
    <mergeCell ref="C17:C18"/>
    <mergeCell ref="D17:D18"/>
  </mergeCells>
  <pageMargins left="0.78740157480314965" right="0.39370078740157483" top="0.78740157480314965" bottom="0.39370078740157483" header="0.31496062992125984" footer="0.31496062992125984"/>
  <pageSetup paperSize="9" scale="85" orientation="portrait" verticalDpi="0" r:id="rId1"/>
  <headerFooter differentFirst="1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12" sqref="C12"/>
    </sheetView>
  </sheetViews>
  <sheetFormatPr defaultRowHeight="15.6"/>
  <cols>
    <col min="1" max="1" width="62.44140625" style="130" customWidth="1"/>
    <col min="2" max="2" width="16.88671875" style="130" customWidth="1"/>
    <col min="3" max="3" width="19.44140625" style="130" customWidth="1"/>
    <col min="4" max="4" width="21.44140625" style="130" customWidth="1"/>
    <col min="5" max="5" width="27.88671875" style="130" customWidth="1"/>
    <col min="6" max="256" width="8.88671875" style="128"/>
    <col min="257" max="257" width="59" style="128" customWidth="1"/>
    <col min="258" max="258" width="22.6640625" style="128" customWidth="1"/>
    <col min="259" max="259" width="20.6640625" style="128" customWidth="1"/>
    <col min="260" max="260" width="20.33203125" style="128" customWidth="1"/>
    <col min="261" max="261" width="23.5546875" style="128" customWidth="1"/>
    <col min="262" max="512" width="8.88671875" style="128"/>
    <col min="513" max="513" width="59" style="128" customWidth="1"/>
    <col min="514" max="514" width="22.6640625" style="128" customWidth="1"/>
    <col min="515" max="515" width="20.6640625" style="128" customWidth="1"/>
    <col min="516" max="516" width="20.33203125" style="128" customWidth="1"/>
    <col min="517" max="517" width="23.5546875" style="128" customWidth="1"/>
    <col min="518" max="768" width="8.88671875" style="128"/>
    <col min="769" max="769" width="59" style="128" customWidth="1"/>
    <col min="770" max="770" width="22.6640625" style="128" customWidth="1"/>
    <col min="771" max="771" width="20.6640625" style="128" customWidth="1"/>
    <col min="772" max="772" width="20.33203125" style="128" customWidth="1"/>
    <col min="773" max="773" width="23.5546875" style="128" customWidth="1"/>
    <col min="774" max="1024" width="8.88671875" style="128"/>
    <col min="1025" max="1025" width="59" style="128" customWidth="1"/>
    <col min="1026" max="1026" width="22.6640625" style="128" customWidth="1"/>
    <col min="1027" max="1027" width="20.6640625" style="128" customWidth="1"/>
    <col min="1028" max="1028" width="20.33203125" style="128" customWidth="1"/>
    <col min="1029" max="1029" width="23.5546875" style="128" customWidth="1"/>
    <col min="1030" max="1280" width="8.88671875" style="128"/>
    <col min="1281" max="1281" width="59" style="128" customWidth="1"/>
    <col min="1282" max="1282" width="22.6640625" style="128" customWidth="1"/>
    <col min="1283" max="1283" width="20.6640625" style="128" customWidth="1"/>
    <col min="1284" max="1284" width="20.33203125" style="128" customWidth="1"/>
    <col min="1285" max="1285" width="23.5546875" style="128" customWidth="1"/>
    <col min="1286" max="1536" width="8.88671875" style="128"/>
    <col min="1537" max="1537" width="59" style="128" customWidth="1"/>
    <col min="1538" max="1538" width="22.6640625" style="128" customWidth="1"/>
    <col min="1539" max="1539" width="20.6640625" style="128" customWidth="1"/>
    <col min="1540" max="1540" width="20.33203125" style="128" customWidth="1"/>
    <col min="1541" max="1541" width="23.5546875" style="128" customWidth="1"/>
    <col min="1542" max="1792" width="8.88671875" style="128"/>
    <col min="1793" max="1793" width="59" style="128" customWidth="1"/>
    <col min="1794" max="1794" width="22.6640625" style="128" customWidth="1"/>
    <col min="1795" max="1795" width="20.6640625" style="128" customWidth="1"/>
    <col min="1796" max="1796" width="20.33203125" style="128" customWidth="1"/>
    <col min="1797" max="1797" width="23.5546875" style="128" customWidth="1"/>
    <col min="1798" max="2048" width="8.88671875" style="128"/>
    <col min="2049" max="2049" width="59" style="128" customWidth="1"/>
    <col min="2050" max="2050" width="22.6640625" style="128" customWidth="1"/>
    <col min="2051" max="2051" width="20.6640625" style="128" customWidth="1"/>
    <col min="2052" max="2052" width="20.33203125" style="128" customWidth="1"/>
    <col min="2053" max="2053" width="23.5546875" style="128" customWidth="1"/>
    <col min="2054" max="2304" width="8.88671875" style="128"/>
    <col min="2305" max="2305" width="59" style="128" customWidth="1"/>
    <col min="2306" max="2306" width="22.6640625" style="128" customWidth="1"/>
    <col min="2307" max="2307" width="20.6640625" style="128" customWidth="1"/>
    <col min="2308" max="2308" width="20.33203125" style="128" customWidth="1"/>
    <col min="2309" max="2309" width="23.5546875" style="128" customWidth="1"/>
    <col min="2310" max="2560" width="8.88671875" style="128"/>
    <col min="2561" max="2561" width="59" style="128" customWidth="1"/>
    <col min="2562" max="2562" width="22.6640625" style="128" customWidth="1"/>
    <col min="2563" max="2563" width="20.6640625" style="128" customWidth="1"/>
    <col min="2564" max="2564" width="20.33203125" style="128" customWidth="1"/>
    <col min="2565" max="2565" width="23.5546875" style="128" customWidth="1"/>
    <col min="2566" max="2816" width="8.88671875" style="128"/>
    <col min="2817" max="2817" width="59" style="128" customWidth="1"/>
    <col min="2818" max="2818" width="22.6640625" style="128" customWidth="1"/>
    <col min="2819" max="2819" width="20.6640625" style="128" customWidth="1"/>
    <col min="2820" max="2820" width="20.33203125" style="128" customWidth="1"/>
    <col min="2821" max="2821" width="23.5546875" style="128" customWidth="1"/>
    <col min="2822" max="3072" width="8.88671875" style="128"/>
    <col min="3073" max="3073" width="59" style="128" customWidth="1"/>
    <col min="3074" max="3074" width="22.6640625" style="128" customWidth="1"/>
    <col min="3075" max="3075" width="20.6640625" style="128" customWidth="1"/>
    <col min="3076" max="3076" width="20.33203125" style="128" customWidth="1"/>
    <col min="3077" max="3077" width="23.5546875" style="128" customWidth="1"/>
    <col min="3078" max="3328" width="8.88671875" style="128"/>
    <col min="3329" max="3329" width="59" style="128" customWidth="1"/>
    <col min="3330" max="3330" width="22.6640625" style="128" customWidth="1"/>
    <col min="3331" max="3331" width="20.6640625" style="128" customWidth="1"/>
    <col min="3332" max="3332" width="20.33203125" style="128" customWidth="1"/>
    <col min="3333" max="3333" width="23.5546875" style="128" customWidth="1"/>
    <col min="3334" max="3584" width="8.88671875" style="128"/>
    <col min="3585" max="3585" width="59" style="128" customWidth="1"/>
    <col min="3586" max="3586" width="22.6640625" style="128" customWidth="1"/>
    <col min="3587" max="3587" width="20.6640625" style="128" customWidth="1"/>
    <col min="3588" max="3588" width="20.33203125" style="128" customWidth="1"/>
    <col min="3589" max="3589" width="23.5546875" style="128" customWidth="1"/>
    <col min="3590" max="3840" width="8.88671875" style="128"/>
    <col min="3841" max="3841" width="59" style="128" customWidth="1"/>
    <col min="3842" max="3842" width="22.6640625" style="128" customWidth="1"/>
    <col min="3843" max="3843" width="20.6640625" style="128" customWidth="1"/>
    <col min="3844" max="3844" width="20.33203125" style="128" customWidth="1"/>
    <col min="3845" max="3845" width="23.5546875" style="128" customWidth="1"/>
    <col min="3846" max="4096" width="8.88671875" style="128"/>
    <col min="4097" max="4097" width="59" style="128" customWidth="1"/>
    <col min="4098" max="4098" width="22.6640625" style="128" customWidth="1"/>
    <col min="4099" max="4099" width="20.6640625" style="128" customWidth="1"/>
    <col min="4100" max="4100" width="20.33203125" style="128" customWidth="1"/>
    <col min="4101" max="4101" width="23.5546875" style="128" customWidth="1"/>
    <col min="4102" max="4352" width="8.88671875" style="128"/>
    <col min="4353" max="4353" width="59" style="128" customWidth="1"/>
    <col min="4354" max="4354" width="22.6640625" style="128" customWidth="1"/>
    <col min="4355" max="4355" width="20.6640625" style="128" customWidth="1"/>
    <col min="4356" max="4356" width="20.33203125" style="128" customWidth="1"/>
    <col min="4357" max="4357" width="23.5546875" style="128" customWidth="1"/>
    <col min="4358" max="4608" width="8.88671875" style="128"/>
    <col min="4609" max="4609" width="59" style="128" customWidth="1"/>
    <col min="4610" max="4610" width="22.6640625" style="128" customWidth="1"/>
    <col min="4611" max="4611" width="20.6640625" style="128" customWidth="1"/>
    <col min="4612" max="4612" width="20.33203125" style="128" customWidth="1"/>
    <col min="4613" max="4613" width="23.5546875" style="128" customWidth="1"/>
    <col min="4614" max="4864" width="8.88671875" style="128"/>
    <col min="4865" max="4865" width="59" style="128" customWidth="1"/>
    <col min="4866" max="4866" width="22.6640625" style="128" customWidth="1"/>
    <col min="4867" max="4867" width="20.6640625" style="128" customWidth="1"/>
    <col min="4868" max="4868" width="20.33203125" style="128" customWidth="1"/>
    <col min="4869" max="4869" width="23.5546875" style="128" customWidth="1"/>
    <col min="4870" max="5120" width="8.88671875" style="128"/>
    <col min="5121" max="5121" width="59" style="128" customWidth="1"/>
    <col min="5122" max="5122" width="22.6640625" style="128" customWidth="1"/>
    <col min="5123" max="5123" width="20.6640625" style="128" customWidth="1"/>
    <col min="5124" max="5124" width="20.33203125" style="128" customWidth="1"/>
    <col min="5125" max="5125" width="23.5546875" style="128" customWidth="1"/>
    <col min="5126" max="5376" width="8.88671875" style="128"/>
    <col min="5377" max="5377" width="59" style="128" customWidth="1"/>
    <col min="5378" max="5378" width="22.6640625" style="128" customWidth="1"/>
    <col min="5379" max="5379" width="20.6640625" style="128" customWidth="1"/>
    <col min="5380" max="5380" width="20.33203125" style="128" customWidth="1"/>
    <col min="5381" max="5381" width="23.5546875" style="128" customWidth="1"/>
    <col min="5382" max="5632" width="8.88671875" style="128"/>
    <col min="5633" max="5633" width="59" style="128" customWidth="1"/>
    <col min="5634" max="5634" width="22.6640625" style="128" customWidth="1"/>
    <col min="5635" max="5635" width="20.6640625" style="128" customWidth="1"/>
    <col min="5636" max="5636" width="20.33203125" style="128" customWidth="1"/>
    <col min="5637" max="5637" width="23.5546875" style="128" customWidth="1"/>
    <col min="5638" max="5888" width="8.88671875" style="128"/>
    <col min="5889" max="5889" width="59" style="128" customWidth="1"/>
    <col min="5890" max="5890" width="22.6640625" style="128" customWidth="1"/>
    <col min="5891" max="5891" width="20.6640625" style="128" customWidth="1"/>
    <col min="5892" max="5892" width="20.33203125" style="128" customWidth="1"/>
    <col min="5893" max="5893" width="23.5546875" style="128" customWidth="1"/>
    <col min="5894" max="6144" width="8.88671875" style="128"/>
    <col min="6145" max="6145" width="59" style="128" customWidth="1"/>
    <col min="6146" max="6146" width="22.6640625" style="128" customWidth="1"/>
    <col min="6147" max="6147" width="20.6640625" style="128" customWidth="1"/>
    <col min="6148" max="6148" width="20.33203125" style="128" customWidth="1"/>
    <col min="6149" max="6149" width="23.5546875" style="128" customWidth="1"/>
    <col min="6150" max="6400" width="8.88671875" style="128"/>
    <col min="6401" max="6401" width="59" style="128" customWidth="1"/>
    <col min="6402" max="6402" width="22.6640625" style="128" customWidth="1"/>
    <col min="6403" max="6403" width="20.6640625" style="128" customWidth="1"/>
    <col min="6404" max="6404" width="20.33203125" style="128" customWidth="1"/>
    <col min="6405" max="6405" width="23.5546875" style="128" customWidth="1"/>
    <col min="6406" max="6656" width="8.88671875" style="128"/>
    <col min="6657" max="6657" width="59" style="128" customWidth="1"/>
    <col min="6658" max="6658" width="22.6640625" style="128" customWidth="1"/>
    <col min="6659" max="6659" width="20.6640625" style="128" customWidth="1"/>
    <col min="6660" max="6660" width="20.33203125" style="128" customWidth="1"/>
    <col min="6661" max="6661" width="23.5546875" style="128" customWidth="1"/>
    <col min="6662" max="6912" width="8.88671875" style="128"/>
    <col min="6913" max="6913" width="59" style="128" customWidth="1"/>
    <col min="6914" max="6914" width="22.6640625" style="128" customWidth="1"/>
    <col min="6915" max="6915" width="20.6640625" style="128" customWidth="1"/>
    <col min="6916" max="6916" width="20.33203125" style="128" customWidth="1"/>
    <col min="6917" max="6917" width="23.5546875" style="128" customWidth="1"/>
    <col min="6918" max="7168" width="8.88671875" style="128"/>
    <col min="7169" max="7169" width="59" style="128" customWidth="1"/>
    <col min="7170" max="7170" width="22.6640625" style="128" customWidth="1"/>
    <col min="7171" max="7171" width="20.6640625" style="128" customWidth="1"/>
    <col min="7172" max="7172" width="20.33203125" style="128" customWidth="1"/>
    <col min="7173" max="7173" width="23.5546875" style="128" customWidth="1"/>
    <col min="7174" max="7424" width="8.88671875" style="128"/>
    <col min="7425" max="7425" width="59" style="128" customWidth="1"/>
    <col min="7426" max="7426" width="22.6640625" style="128" customWidth="1"/>
    <col min="7427" max="7427" width="20.6640625" style="128" customWidth="1"/>
    <col min="7428" max="7428" width="20.33203125" style="128" customWidth="1"/>
    <col min="7429" max="7429" width="23.5546875" style="128" customWidth="1"/>
    <col min="7430" max="7680" width="8.88671875" style="128"/>
    <col min="7681" max="7681" width="59" style="128" customWidth="1"/>
    <col min="7682" max="7682" width="22.6640625" style="128" customWidth="1"/>
    <col min="7683" max="7683" width="20.6640625" style="128" customWidth="1"/>
    <col min="7684" max="7684" width="20.33203125" style="128" customWidth="1"/>
    <col min="7685" max="7685" width="23.5546875" style="128" customWidth="1"/>
    <col min="7686" max="7936" width="8.88671875" style="128"/>
    <col min="7937" max="7937" width="59" style="128" customWidth="1"/>
    <col min="7938" max="7938" width="22.6640625" style="128" customWidth="1"/>
    <col min="7939" max="7939" width="20.6640625" style="128" customWidth="1"/>
    <col min="7940" max="7940" width="20.33203125" style="128" customWidth="1"/>
    <col min="7941" max="7941" width="23.5546875" style="128" customWidth="1"/>
    <col min="7942" max="8192" width="8.88671875" style="128"/>
    <col min="8193" max="8193" width="59" style="128" customWidth="1"/>
    <col min="8194" max="8194" width="22.6640625" style="128" customWidth="1"/>
    <col min="8195" max="8195" width="20.6640625" style="128" customWidth="1"/>
    <col min="8196" max="8196" width="20.33203125" style="128" customWidth="1"/>
    <col min="8197" max="8197" width="23.5546875" style="128" customWidth="1"/>
    <col min="8198" max="8448" width="8.88671875" style="128"/>
    <col min="8449" max="8449" width="59" style="128" customWidth="1"/>
    <col min="8450" max="8450" width="22.6640625" style="128" customWidth="1"/>
    <col min="8451" max="8451" width="20.6640625" style="128" customWidth="1"/>
    <col min="8452" max="8452" width="20.33203125" style="128" customWidth="1"/>
    <col min="8453" max="8453" width="23.5546875" style="128" customWidth="1"/>
    <col min="8454" max="8704" width="8.88671875" style="128"/>
    <col min="8705" max="8705" width="59" style="128" customWidth="1"/>
    <col min="8706" max="8706" width="22.6640625" style="128" customWidth="1"/>
    <col min="8707" max="8707" width="20.6640625" style="128" customWidth="1"/>
    <col min="8708" max="8708" width="20.33203125" style="128" customWidth="1"/>
    <col min="8709" max="8709" width="23.5546875" style="128" customWidth="1"/>
    <col min="8710" max="8960" width="8.88671875" style="128"/>
    <col min="8961" max="8961" width="59" style="128" customWidth="1"/>
    <col min="8962" max="8962" width="22.6640625" style="128" customWidth="1"/>
    <col min="8963" max="8963" width="20.6640625" style="128" customWidth="1"/>
    <col min="8964" max="8964" width="20.33203125" style="128" customWidth="1"/>
    <col min="8965" max="8965" width="23.5546875" style="128" customWidth="1"/>
    <col min="8966" max="9216" width="8.88671875" style="128"/>
    <col min="9217" max="9217" width="59" style="128" customWidth="1"/>
    <col min="9218" max="9218" width="22.6640625" style="128" customWidth="1"/>
    <col min="9219" max="9219" width="20.6640625" style="128" customWidth="1"/>
    <col min="9220" max="9220" width="20.33203125" style="128" customWidth="1"/>
    <col min="9221" max="9221" width="23.5546875" style="128" customWidth="1"/>
    <col min="9222" max="9472" width="8.88671875" style="128"/>
    <col min="9473" max="9473" width="59" style="128" customWidth="1"/>
    <col min="9474" max="9474" width="22.6640625" style="128" customWidth="1"/>
    <col min="9475" max="9475" width="20.6640625" style="128" customWidth="1"/>
    <col min="9476" max="9476" width="20.33203125" style="128" customWidth="1"/>
    <col min="9477" max="9477" width="23.5546875" style="128" customWidth="1"/>
    <col min="9478" max="9728" width="8.88671875" style="128"/>
    <col min="9729" max="9729" width="59" style="128" customWidth="1"/>
    <col min="9730" max="9730" width="22.6640625" style="128" customWidth="1"/>
    <col min="9731" max="9731" width="20.6640625" style="128" customWidth="1"/>
    <col min="9732" max="9732" width="20.33203125" style="128" customWidth="1"/>
    <col min="9733" max="9733" width="23.5546875" style="128" customWidth="1"/>
    <col min="9734" max="9984" width="8.88671875" style="128"/>
    <col min="9985" max="9985" width="59" style="128" customWidth="1"/>
    <col min="9986" max="9986" width="22.6640625" style="128" customWidth="1"/>
    <col min="9987" max="9987" width="20.6640625" style="128" customWidth="1"/>
    <col min="9988" max="9988" width="20.33203125" style="128" customWidth="1"/>
    <col min="9989" max="9989" width="23.5546875" style="128" customWidth="1"/>
    <col min="9990" max="10240" width="8.88671875" style="128"/>
    <col min="10241" max="10241" width="59" style="128" customWidth="1"/>
    <col min="10242" max="10242" width="22.6640625" style="128" customWidth="1"/>
    <col min="10243" max="10243" width="20.6640625" style="128" customWidth="1"/>
    <col min="10244" max="10244" width="20.33203125" style="128" customWidth="1"/>
    <col min="10245" max="10245" width="23.5546875" style="128" customWidth="1"/>
    <col min="10246" max="10496" width="8.88671875" style="128"/>
    <col min="10497" max="10497" width="59" style="128" customWidth="1"/>
    <col min="10498" max="10498" width="22.6640625" style="128" customWidth="1"/>
    <col min="10499" max="10499" width="20.6640625" style="128" customWidth="1"/>
    <col min="10500" max="10500" width="20.33203125" style="128" customWidth="1"/>
    <col min="10501" max="10501" width="23.5546875" style="128" customWidth="1"/>
    <col min="10502" max="10752" width="8.88671875" style="128"/>
    <col min="10753" max="10753" width="59" style="128" customWidth="1"/>
    <col min="10754" max="10754" width="22.6640625" style="128" customWidth="1"/>
    <col min="10755" max="10755" width="20.6640625" style="128" customWidth="1"/>
    <col min="10756" max="10756" width="20.33203125" style="128" customWidth="1"/>
    <col min="10757" max="10757" width="23.5546875" style="128" customWidth="1"/>
    <col min="10758" max="11008" width="8.88671875" style="128"/>
    <col min="11009" max="11009" width="59" style="128" customWidth="1"/>
    <col min="11010" max="11010" width="22.6640625" style="128" customWidth="1"/>
    <col min="11011" max="11011" width="20.6640625" style="128" customWidth="1"/>
    <col min="11012" max="11012" width="20.33203125" style="128" customWidth="1"/>
    <col min="11013" max="11013" width="23.5546875" style="128" customWidth="1"/>
    <col min="11014" max="11264" width="8.88671875" style="128"/>
    <col min="11265" max="11265" width="59" style="128" customWidth="1"/>
    <col min="11266" max="11266" width="22.6640625" style="128" customWidth="1"/>
    <col min="11267" max="11267" width="20.6640625" style="128" customWidth="1"/>
    <col min="11268" max="11268" width="20.33203125" style="128" customWidth="1"/>
    <col min="11269" max="11269" width="23.5546875" style="128" customWidth="1"/>
    <col min="11270" max="11520" width="8.88671875" style="128"/>
    <col min="11521" max="11521" width="59" style="128" customWidth="1"/>
    <col min="11522" max="11522" width="22.6640625" style="128" customWidth="1"/>
    <col min="11523" max="11523" width="20.6640625" style="128" customWidth="1"/>
    <col min="11524" max="11524" width="20.33203125" style="128" customWidth="1"/>
    <col min="11525" max="11525" width="23.5546875" style="128" customWidth="1"/>
    <col min="11526" max="11776" width="8.88671875" style="128"/>
    <col min="11777" max="11777" width="59" style="128" customWidth="1"/>
    <col min="11778" max="11778" width="22.6640625" style="128" customWidth="1"/>
    <col min="11779" max="11779" width="20.6640625" style="128" customWidth="1"/>
    <col min="11780" max="11780" width="20.33203125" style="128" customWidth="1"/>
    <col min="11781" max="11781" width="23.5546875" style="128" customWidth="1"/>
    <col min="11782" max="12032" width="8.88671875" style="128"/>
    <col min="12033" max="12033" width="59" style="128" customWidth="1"/>
    <col min="12034" max="12034" width="22.6640625" style="128" customWidth="1"/>
    <col min="12035" max="12035" width="20.6640625" style="128" customWidth="1"/>
    <col min="12036" max="12036" width="20.33203125" style="128" customWidth="1"/>
    <col min="12037" max="12037" width="23.5546875" style="128" customWidth="1"/>
    <col min="12038" max="12288" width="8.88671875" style="128"/>
    <col min="12289" max="12289" width="59" style="128" customWidth="1"/>
    <col min="12290" max="12290" width="22.6640625" style="128" customWidth="1"/>
    <col min="12291" max="12291" width="20.6640625" style="128" customWidth="1"/>
    <col min="12292" max="12292" width="20.33203125" style="128" customWidth="1"/>
    <col min="12293" max="12293" width="23.5546875" style="128" customWidth="1"/>
    <col min="12294" max="12544" width="8.88671875" style="128"/>
    <col min="12545" max="12545" width="59" style="128" customWidth="1"/>
    <col min="12546" max="12546" width="22.6640625" style="128" customWidth="1"/>
    <col min="12547" max="12547" width="20.6640625" style="128" customWidth="1"/>
    <col min="12548" max="12548" width="20.33203125" style="128" customWidth="1"/>
    <col min="12549" max="12549" width="23.5546875" style="128" customWidth="1"/>
    <col min="12550" max="12800" width="8.88671875" style="128"/>
    <col min="12801" max="12801" width="59" style="128" customWidth="1"/>
    <col min="12802" max="12802" width="22.6640625" style="128" customWidth="1"/>
    <col min="12803" max="12803" width="20.6640625" style="128" customWidth="1"/>
    <col min="12804" max="12804" width="20.33203125" style="128" customWidth="1"/>
    <col min="12805" max="12805" width="23.5546875" style="128" customWidth="1"/>
    <col min="12806" max="13056" width="8.88671875" style="128"/>
    <col min="13057" max="13057" width="59" style="128" customWidth="1"/>
    <col min="13058" max="13058" width="22.6640625" style="128" customWidth="1"/>
    <col min="13059" max="13059" width="20.6640625" style="128" customWidth="1"/>
    <col min="13060" max="13060" width="20.33203125" style="128" customWidth="1"/>
    <col min="13061" max="13061" width="23.5546875" style="128" customWidth="1"/>
    <col min="13062" max="13312" width="8.88671875" style="128"/>
    <col min="13313" max="13313" width="59" style="128" customWidth="1"/>
    <col min="13314" max="13314" width="22.6640625" style="128" customWidth="1"/>
    <col min="13315" max="13315" width="20.6640625" style="128" customWidth="1"/>
    <col min="13316" max="13316" width="20.33203125" style="128" customWidth="1"/>
    <col min="13317" max="13317" width="23.5546875" style="128" customWidth="1"/>
    <col min="13318" max="13568" width="8.88671875" style="128"/>
    <col min="13569" max="13569" width="59" style="128" customWidth="1"/>
    <col min="13570" max="13570" width="22.6640625" style="128" customWidth="1"/>
    <col min="13571" max="13571" width="20.6640625" style="128" customWidth="1"/>
    <col min="13572" max="13572" width="20.33203125" style="128" customWidth="1"/>
    <col min="13573" max="13573" width="23.5546875" style="128" customWidth="1"/>
    <col min="13574" max="13824" width="8.88671875" style="128"/>
    <col min="13825" max="13825" width="59" style="128" customWidth="1"/>
    <col min="13826" max="13826" width="22.6640625" style="128" customWidth="1"/>
    <col min="13827" max="13827" width="20.6640625" style="128" customWidth="1"/>
    <col min="13828" max="13828" width="20.33203125" style="128" customWidth="1"/>
    <col min="13829" max="13829" width="23.5546875" style="128" customWidth="1"/>
    <col min="13830" max="14080" width="8.88671875" style="128"/>
    <col min="14081" max="14081" width="59" style="128" customWidth="1"/>
    <col min="14082" max="14082" width="22.6640625" style="128" customWidth="1"/>
    <col min="14083" max="14083" width="20.6640625" style="128" customWidth="1"/>
    <col min="14084" max="14084" width="20.33203125" style="128" customWidth="1"/>
    <col min="14085" max="14085" width="23.5546875" style="128" customWidth="1"/>
    <col min="14086" max="14336" width="8.88671875" style="128"/>
    <col min="14337" max="14337" width="59" style="128" customWidth="1"/>
    <col min="14338" max="14338" width="22.6640625" style="128" customWidth="1"/>
    <col min="14339" max="14339" width="20.6640625" style="128" customWidth="1"/>
    <col min="14340" max="14340" width="20.33203125" style="128" customWidth="1"/>
    <col min="14341" max="14341" width="23.5546875" style="128" customWidth="1"/>
    <col min="14342" max="14592" width="8.88671875" style="128"/>
    <col min="14593" max="14593" width="59" style="128" customWidth="1"/>
    <col min="14594" max="14594" width="22.6640625" style="128" customWidth="1"/>
    <col min="14595" max="14595" width="20.6640625" style="128" customWidth="1"/>
    <col min="14596" max="14596" width="20.33203125" style="128" customWidth="1"/>
    <col min="14597" max="14597" width="23.5546875" style="128" customWidth="1"/>
    <col min="14598" max="14848" width="8.88671875" style="128"/>
    <col min="14849" max="14849" width="59" style="128" customWidth="1"/>
    <col min="14850" max="14850" width="22.6640625" style="128" customWidth="1"/>
    <col min="14851" max="14851" width="20.6640625" style="128" customWidth="1"/>
    <col min="14852" max="14852" width="20.33203125" style="128" customWidth="1"/>
    <col min="14853" max="14853" width="23.5546875" style="128" customWidth="1"/>
    <col min="14854" max="15104" width="8.88671875" style="128"/>
    <col min="15105" max="15105" width="59" style="128" customWidth="1"/>
    <col min="15106" max="15106" width="22.6640625" style="128" customWidth="1"/>
    <col min="15107" max="15107" width="20.6640625" style="128" customWidth="1"/>
    <col min="15108" max="15108" width="20.33203125" style="128" customWidth="1"/>
    <col min="15109" max="15109" width="23.5546875" style="128" customWidth="1"/>
    <col min="15110" max="15360" width="8.88671875" style="128"/>
    <col min="15361" max="15361" width="59" style="128" customWidth="1"/>
    <col min="15362" max="15362" width="22.6640625" style="128" customWidth="1"/>
    <col min="15363" max="15363" width="20.6640625" style="128" customWidth="1"/>
    <col min="15364" max="15364" width="20.33203125" style="128" customWidth="1"/>
    <col min="15365" max="15365" width="23.5546875" style="128" customWidth="1"/>
    <col min="15366" max="15616" width="8.88671875" style="128"/>
    <col min="15617" max="15617" width="59" style="128" customWidth="1"/>
    <col min="15618" max="15618" width="22.6640625" style="128" customWidth="1"/>
    <col min="15619" max="15619" width="20.6640625" style="128" customWidth="1"/>
    <col min="15620" max="15620" width="20.33203125" style="128" customWidth="1"/>
    <col min="15621" max="15621" width="23.5546875" style="128" customWidth="1"/>
    <col min="15622" max="15872" width="8.88671875" style="128"/>
    <col min="15873" max="15873" width="59" style="128" customWidth="1"/>
    <col min="15874" max="15874" width="22.6640625" style="128" customWidth="1"/>
    <col min="15875" max="15875" width="20.6640625" style="128" customWidth="1"/>
    <col min="15876" max="15876" width="20.33203125" style="128" customWidth="1"/>
    <col min="15877" max="15877" width="23.5546875" style="128" customWidth="1"/>
    <col min="15878" max="16128" width="8.88671875" style="128"/>
    <col min="16129" max="16129" width="59" style="128" customWidth="1"/>
    <col min="16130" max="16130" width="22.6640625" style="128" customWidth="1"/>
    <col min="16131" max="16131" width="20.6640625" style="128" customWidth="1"/>
    <col min="16132" max="16132" width="20.33203125" style="128" customWidth="1"/>
    <col min="16133" max="16133" width="23.5546875" style="128" customWidth="1"/>
    <col min="16134" max="16384" width="8.88671875" style="128"/>
  </cols>
  <sheetData>
    <row r="1" spans="1:5">
      <c r="C1" s="128"/>
      <c r="D1" s="162"/>
      <c r="E1" s="128"/>
    </row>
    <row r="2" spans="1:5" ht="15" customHeight="1">
      <c r="C2" s="128"/>
      <c r="D2" s="162" t="s">
        <v>817</v>
      </c>
      <c r="E2" s="128"/>
    </row>
    <row r="3" spans="1:5">
      <c r="C3" s="128"/>
      <c r="D3" s="162" t="s">
        <v>259</v>
      </c>
      <c r="E3" s="128"/>
    </row>
    <row r="4" spans="1:5" ht="15.6" customHeight="1">
      <c r="C4" s="128"/>
      <c r="D4" s="162" t="s">
        <v>260</v>
      </c>
      <c r="E4" s="128"/>
    </row>
    <row r="5" spans="1:5" ht="16.95" customHeight="1">
      <c r="C5" s="128"/>
      <c r="D5" s="162" t="s">
        <v>261</v>
      </c>
      <c r="E5" s="128"/>
    </row>
    <row r="6" spans="1:5" ht="23.4" customHeight="1">
      <c r="D6" s="129" t="s">
        <v>819</v>
      </c>
      <c r="E6" s="162"/>
    </row>
    <row r="7" spans="1:5">
      <c r="E7" s="162"/>
    </row>
    <row r="8" spans="1:5">
      <c r="D8" s="163" t="s">
        <v>322</v>
      </c>
      <c r="E8" s="162"/>
    </row>
    <row r="9" spans="1:5">
      <c r="D9" s="163" t="s">
        <v>263</v>
      </c>
      <c r="E9" s="162"/>
    </row>
    <row r="10" spans="1:5">
      <c r="D10" s="163" t="s">
        <v>264</v>
      </c>
      <c r="E10" s="162"/>
    </row>
    <row r="11" spans="1:5">
      <c r="D11" s="163" t="s">
        <v>261</v>
      </c>
      <c r="E11" s="162"/>
    </row>
    <row r="12" spans="1:5">
      <c r="D12" s="163" t="s">
        <v>265</v>
      </c>
      <c r="E12" s="162"/>
    </row>
    <row r="13" spans="1:5" ht="37.950000000000003" customHeight="1">
      <c r="A13" s="314" t="s">
        <v>323</v>
      </c>
      <c r="B13" s="315"/>
      <c r="C13" s="315"/>
      <c r="D13" s="315"/>
      <c r="E13" s="315"/>
    </row>
    <row r="14" spans="1:5" s="130" customFormat="1">
      <c r="E14" s="164"/>
    </row>
    <row r="15" spans="1:5" s="130" customFormat="1" ht="78">
      <c r="A15" s="165" t="s">
        <v>324</v>
      </c>
      <c r="B15" s="165" t="s">
        <v>325</v>
      </c>
      <c r="C15" s="165" t="s">
        <v>326</v>
      </c>
      <c r="D15" s="165" t="s">
        <v>327</v>
      </c>
      <c r="E15" s="165" t="s">
        <v>328</v>
      </c>
    </row>
    <row r="16" spans="1:5" s="130" customFormat="1">
      <c r="A16" s="166" t="s">
        <v>329</v>
      </c>
      <c r="B16" s="167">
        <f>B18+B19</f>
        <v>24109.7</v>
      </c>
      <c r="C16" s="167">
        <f>C18+C19</f>
        <v>39916.589619999999</v>
      </c>
      <c r="D16" s="167">
        <f>D18+D19</f>
        <v>18794.900000000001</v>
      </c>
      <c r="E16" s="167">
        <f>E18+E19</f>
        <v>45231.389620000002</v>
      </c>
    </row>
    <row r="17" spans="1:6" s="130" customFormat="1">
      <c r="A17" s="166" t="s">
        <v>330</v>
      </c>
      <c r="B17" s="167"/>
      <c r="C17" s="167"/>
      <c r="D17" s="167"/>
      <c r="E17" s="167"/>
    </row>
    <row r="18" spans="1:6" s="130" customFormat="1" ht="31.2">
      <c r="A18" s="168" t="s">
        <v>331</v>
      </c>
      <c r="B18" s="167"/>
      <c r="C18" s="167">
        <v>6198.6896200000001</v>
      </c>
      <c r="D18" s="167">
        <v>0</v>
      </c>
      <c r="E18" s="167">
        <f>B18+C18-D18</f>
        <v>6198.6896200000001</v>
      </c>
    </row>
    <row r="19" spans="1:6" s="130" customFormat="1" ht="31.2">
      <c r="A19" s="168" t="s">
        <v>332</v>
      </c>
      <c r="B19" s="167">
        <v>24109.7</v>
      </c>
      <c r="C19" s="167">
        <v>33717.9</v>
      </c>
      <c r="D19" s="167">
        <f>9058+9586.9+150</f>
        <v>18794.900000000001</v>
      </c>
      <c r="E19" s="167">
        <f>B19+C19-D19</f>
        <v>39032.700000000004</v>
      </c>
    </row>
    <row r="20" spans="1:6" s="130" customFormat="1">
      <c r="A20" s="169"/>
      <c r="B20" s="170"/>
      <c r="C20" s="170"/>
      <c r="D20" s="170"/>
      <c r="E20" s="171"/>
    </row>
    <row r="21" spans="1:6" ht="13.2">
      <c r="A21" s="128"/>
      <c r="B21" s="128"/>
      <c r="C21" s="128"/>
      <c r="D21" s="128"/>
      <c r="E21" s="128"/>
    </row>
    <row r="22" spans="1:6" s="177" customFormat="1">
      <c r="A22" s="172" t="s">
        <v>0</v>
      </c>
      <c r="B22" s="173"/>
      <c r="C22" s="173"/>
      <c r="D22" s="174"/>
      <c r="E22" s="175" t="s">
        <v>321</v>
      </c>
      <c r="F22" s="176"/>
    </row>
  </sheetData>
  <mergeCells count="1">
    <mergeCell ref="A13:E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B12" sqref="B12"/>
    </sheetView>
  </sheetViews>
  <sheetFormatPr defaultColWidth="8.88671875" defaultRowHeight="13.8"/>
  <cols>
    <col min="1" max="1" width="72.109375" style="126" customWidth="1"/>
    <col min="2" max="2" width="31" style="126" customWidth="1"/>
    <col min="3" max="3" width="20.33203125" style="126" customWidth="1"/>
    <col min="4" max="16384" width="8.88671875" style="126"/>
  </cols>
  <sheetData>
    <row r="1" spans="1:8">
      <c r="B1" s="127"/>
      <c r="C1" s="128"/>
    </row>
    <row r="2" spans="1:8">
      <c r="B2" s="127" t="s">
        <v>818</v>
      </c>
      <c r="C2" s="128"/>
    </row>
    <row r="3" spans="1:8">
      <c r="B3" s="127" t="s">
        <v>259</v>
      </c>
      <c r="C3" s="128"/>
    </row>
    <row r="4" spans="1:8">
      <c r="B4" s="127" t="s">
        <v>260</v>
      </c>
      <c r="C4" s="128"/>
    </row>
    <row r="5" spans="1:8">
      <c r="B5" s="127" t="s">
        <v>261</v>
      </c>
      <c r="C5" s="128"/>
    </row>
    <row r="6" spans="1:8">
      <c r="B6" s="129" t="s">
        <v>820</v>
      </c>
      <c r="C6" s="127"/>
    </row>
    <row r="7" spans="1:8" ht="15.6">
      <c r="B7" s="130"/>
      <c r="C7" s="127"/>
    </row>
    <row r="8" spans="1:8">
      <c r="B8" s="126" t="s">
        <v>262</v>
      </c>
      <c r="C8" s="127"/>
    </row>
    <row r="9" spans="1:8">
      <c r="B9" s="126" t="s">
        <v>263</v>
      </c>
      <c r="C9" s="127"/>
    </row>
    <row r="10" spans="1:8">
      <c r="A10" s="131"/>
      <c r="B10" s="126" t="s">
        <v>264</v>
      </c>
      <c r="C10" s="127"/>
      <c r="D10" s="131"/>
      <c r="E10" s="132"/>
      <c r="F10" s="132"/>
      <c r="G10" s="132"/>
      <c r="H10" s="133"/>
    </row>
    <row r="11" spans="1:8">
      <c r="A11" s="131"/>
      <c r="B11" s="126" t="s">
        <v>261</v>
      </c>
      <c r="C11" s="127"/>
      <c r="D11" s="131"/>
      <c r="E11" s="132"/>
      <c r="F11" s="132"/>
      <c r="G11" s="132"/>
      <c r="H11" s="133"/>
    </row>
    <row r="12" spans="1:8">
      <c r="A12" s="131"/>
      <c r="B12" s="126" t="s">
        <v>265</v>
      </c>
      <c r="C12" s="127"/>
      <c r="D12" s="131"/>
      <c r="E12" s="132"/>
      <c r="F12" s="132"/>
      <c r="G12" s="132"/>
      <c r="H12" s="133"/>
    </row>
    <row r="13" spans="1:8">
      <c r="A13" s="134"/>
      <c r="B13" s="135"/>
      <c r="C13" s="136"/>
      <c r="D13" s="134"/>
      <c r="E13" s="137"/>
      <c r="F13" s="137"/>
      <c r="G13" s="137"/>
      <c r="H13" s="138"/>
    </row>
    <row r="14" spans="1:8">
      <c r="A14" s="134"/>
      <c r="B14" s="135"/>
      <c r="C14" s="136"/>
      <c r="D14" s="134"/>
      <c r="E14" s="137"/>
      <c r="F14" s="137"/>
      <c r="G14" s="137"/>
      <c r="H14" s="138"/>
    </row>
    <row r="15" spans="1:8" ht="36" customHeight="1">
      <c r="A15" s="316" t="s">
        <v>266</v>
      </c>
      <c r="B15" s="317"/>
      <c r="C15" s="317"/>
    </row>
    <row r="16" spans="1:8">
      <c r="B16" s="318" t="s">
        <v>267</v>
      </c>
      <c r="C16" s="318"/>
    </row>
    <row r="17" spans="1:8" ht="15.6">
      <c r="A17" s="139" t="s">
        <v>35</v>
      </c>
      <c r="B17" s="139" t="s">
        <v>268</v>
      </c>
      <c r="C17" s="139" t="s">
        <v>269</v>
      </c>
    </row>
    <row r="18" spans="1:8" ht="15.6">
      <c r="A18" s="140" t="s">
        <v>270</v>
      </c>
      <c r="B18" s="141" t="s">
        <v>271</v>
      </c>
      <c r="C18" s="142">
        <f>C19+C22+C27+C36</f>
        <v>26120.748310000094</v>
      </c>
      <c r="D18" s="143"/>
      <c r="E18" s="144"/>
    </row>
    <row r="19" spans="1:8" ht="15.6">
      <c r="A19" s="140" t="s">
        <v>272</v>
      </c>
      <c r="B19" s="141" t="s">
        <v>273</v>
      </c>
      <c r="C19" s="142">
        <f>C20</f>
        <v>6198.6896200000001</v>
      </c>
      <c r="D19" s="144"/>
    </row>
    <row r="20" spans="1:8" ht="31.2">
      <c r="A20" s="145" t="s">
        <v>274</v>
      </c>
      <c r="B20" s="146" t="s">
        <v>275</v>
      </c>
      <c r="C20" s="147">
        <f>C21</f>
        <v>6198.6896200000001</v>
      </c>
      <c r="D20" s="143"/>
    </row>
    <row r="21" spans="1:8" ht="31.2">
      <c r="A21" s="145" t="s">
        <v>276</v>
      </c>
      <c r="B21" s="146" t="s">
        <v>277</v>
      </c>
      <c r="C21" s="147">
        <v>6198.6896200000001</v>
      </c>
    </row>
    <row r="22" spans="1:8" ht="31.2">
      <c r="A22" s="140" t="s">
        <v>278</v>
      </c>
      <c r="B22" s="141" t="s">
        <v>279</v>
      </c>
      <c r="C22" s="142">
        <f>C23+C25</f>
        <v>14923</v>
      </c>
    </row>
    <row r="23" spans="1:8" ht="46.8">
      <c r="A23" s="148" t="s">
        <v>280</v>
      </c>
      <c r="B23" s="149" t="s">
        <v>281</v>
      </c>
      <c r="C23" s="147">
        <f>C24</f>
        <v>33717.9</v>
      </c>
    </row>
    <row r="24" spans="1:8" ht="46.8">
      <c r="A24" s="148" t="s">
        <v>280</v>
      </c>
      <c r="B24" s="149" t="s">
        <v>282</v>
      </c>
      <c r="C24" s="147">
        <f>23981+9736.9</f>
        <v>33717.9</v>
      </c>
    </row>
    <row r="25" spans="1:8" ht="46.8">
      <c r="A25" s="145" t="s">
        <v>283</v>
      </c>
      <c r="B25" s="146" t="s">
        <v>284</v>
      </c>
      <c r="C25" s="150">
        <f>C26</f>
        <v>-18794.900000000001</v>
      </c>
    </row>
    <row r="26" spans="1:8" ht="46.8">
      <c r="A26" s="145" t="s">
        <v>285</v>
      </c>
      <c r="B26" s="146" t="s">
        <v>286</v>
      </c>
      <c r="C26" s="150">
        <f>-18644.9-150</f>
        <v>-18794.900000000001</v>
      </c>
      <c r="D26" s="243"/>
      <c r="H26" s="243"/>
    </row>
    <row r="27" spans="1:8" ht="15.6">
      <c r="A27" s="140" t="s">
        <v>287</v>
      </c>
      <c r="B27" s="141" t="s">
        <v>288</v>
      </c>
      <c r="C27" s="151">
        <f>C28+C32</f>
        <v>4869.0586900000926</v>
      </c>
      <c r="D27" s="143"/>
      <c r="E27" s="143"/>
    </row>
    <row r="28" spans="1:8" ht="15.6">
      <c r="A28" s="145" t="s">
        <v>289</v>
      </c>
      <c r="B28" s="146" t="s">
        <v>290</v>
      </c>
      <c r="C28" s="150">
        <f>C29</f>
        <v>-834227.76630999998</v>
      </c>
      <c r="D28" s="144"/>
    </row>
    <row r="29" spans="1:8" ht="15.6">
      <c r="A29" s="145" t="s">
        <v>291</v>
      </c>
      <c r="B29" s="146" t="s">
        <v>292</v>
      </c>
      <c r="C29" s="147">
        <f>C30</f>
        <v>-834227.76630999998</v>
      </c>
    </row>
    <row r="30" spans="1:8" ht="15.6">
      <c r="A30" s="145" t="s">
        <v>293</v>
      </c>
      <c r="B30" s="146" t="s">
        <v>294</v>
      </c>
      <c r="C30" s="147">
        <f>C31</f>
        <v>-834227.76630999998</v>
      </c>
    </row>
    <row r="31" spans="1:8" ht="31.2">
      <c r="A31" s="145" t="s">
        <v>295</v>
      </c>
      <c r="B31" s="146" t="s">
        <v>296</v>
      </c>
      <c r="C31" s="147">
        <f>-794181.17669-130-33717.9-6198.68962</f>
        <v>-834227.76630999998</v>
      </c>
    </row>
    <row r="32" spans="1:8" ht="15.6">
      <c r="A32" s="145" t="s">
        <v>297</v>
      </c>
      <c r="B32" s="146" t="s">
        <v>298</v>
      </c>
      <c r="C32" s="147">
        <f>C33</f>
        <v>839096.82500000007</v>
      </c>
    </row>
    <row r="33" spans="1:3" ht="15.6">
      <c r="A33" s="152" t="s">
        <v>299</v>
      </c>
      <c r="B33" s="153" t="s">
        <v>300</v>
      </c>
      <c r="C33" s="154">
        <f>C34</f>
        <v>839096.82500000007</v>
      </c>
    </row>
    <row r="34" spans="1:3" ht="15.6">
      <c r="A34" s="152" t="s">
        <v>301</v>
      </c>
      <c r="B34" s="155" t="s">
        <v>302</v>
      </c>
      <c r="C34" s="156">
        <f>C35</f>
        <v>839096.82500000007</v>
      </c>
    </row>
    <row r="35" spans="1:3" ht="31.2">
      <c r="A35" s="152" t="s">
        <v>303</v>
      </c>
      <c r="B35" s="155" t="s">
        <v>304</v>
      </c>
      <c r="C35" s="156">
        <f>820301.925+18794.9</f>
        <v>839096.82500000007</v>
      </c>
    </row>
    <row r="36" spans="1:3" ht="15.6">
      <c r="A36" s="157" t="s">
        <v>305</v>
      </c>
      <c r="B36" s="158" t="s">
        <v>306</v>
      </c>
      <c r="C36" s="159">
        <f>C37</f>
        <v>130</v>
      </c>
    </row>
    <row r="37" spans="1:3" ht="31.2">
      <c r="A37" s="157" t="s">
        <v>307</v>
      </c>
      <c r="B37" s="158" t="s">
        <v>308</v>
      </c>
      <c r="C37" s="159">
        <f>C38+C41</f>
        <v>130</v>
      </c>
    </row>
    <row r="38" spans="1:3" ht="31.2">
      <c r="A38" s="160" t="s">
        <v>309</v>
      </c>
      <c r="B38" s="158" t="s">
        <v>310</v>
      </c>
      <c r="C38" s="159">
        <f>C39</f>
        <v>130</v>
      </c>
    </row>
    <row r="39" spans="1:3" ht="46.8">
      <c r="A39" s="160" t="s">
        <v>311</v>
      </c>
      <c r="B39" s="158" t="s">
        <v>312</v>
      </c>
      <c r="C39" s="159">
        <v>130</v>
      </c>
    </row>
    <row r="40" spans="1:3" ht="46.8">
      <c r="A40" s="160" t="s">
        <v>313</v>
      </c>
      <c r="B40" s="158" t="s">
        <v>314</v>
      </c>
      <c r="C40" s="159">
        <v>130</v>
      </c>
    </row>
    <row r="41" spans="1:3" ht="31.2">
      <c r="A41" s="160" t="s">
        <v>315</v>
      </c>
      <c r="B41" s="158" t="s">
        <v>316</v>
      </c>
      <c r="C41" s="159"/>
    </row>
    <row r="42" spans="1:3" ht="31.2">
      <c r="A42" s="160" t="s">
        <v>317</v>
      </c>
      <c r="B42" s="158" t="s">
        <v>318</v>
      </c>
      <c r="C42" s="159"/>
    </row>
    <row r="43" spans="1:3" ht="46.8">
      <c r="A43" s="160" t="s">
        <v>319</v>
      </c>
      <c r="B43" s="158" t="s">
        <v>320</v>
      </c>
      <c r="C43" s="159"/>
    </row>
    <row r="44" spans="1:3" ht="43.2" customHeight="1"/>
    <row r="45" spans="1:3" ht="15.6">
      <c r="A45" s="161" t="s">
        <v>0</v>
      </c>
      <c r="B45" s="319" t="s">
        <v>321</v>
      </c>
      <c r="C45" s="319"/>
    </row>
  </sheetData>
  <mergeCells count="3">
    <mergeCell ref="A15:C15"/>
    <mergeCell ref="B16:C16"/>
    <mergeCell ref="B45:C4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прил1</vt:lpstr>
      <vt:lpstr>прил2</vt:lpstr>
      <vt:lpstr>прил3</vt:lpstr>
      <vt:lpstr>прил4</vt:lpstr>
      <vt:lpstr>прил5</vt:lpstr>
      <vt:lpstr>прил6</vt:lpstr>
      <vt:lpstr>программа заимствований</vt:lpstr>
      <vt:lpstr>источники</vt:lpstr>
      <vt:lpstr>прил1!Заголовки_для_печати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прил1!Область_печати</vt:lpstr>
      <vt:lpstr>прил2!Область_печати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2016-10-20T01:03:42Z</cp:lastPrinted>
  <dcterms:created xsi:type="dcterms:W3CDTF">2015-11-25T08:22:03Z</dcterms:created>
  <dcterms:modified xsi:type="dcterms:W3CDTF">2016-12-26T05:30:14Z</dcterms:modified>
</cp:coreProperties>
</file>